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POA 2019 MMUJER MODIFICADO\"/>
    </mc:Choice>
  </mc:AlternateContent>
  <bookViews>
    <workbookView xWindow="0" yWindow="0" windowWidth="21600" windowHeight="9375" tabRatio="237"/>
  </bookViews>
  <sheets>
    <sheet name="Comunicacion " sheetId="14" r:id="rId1"/>
    <sheet name="Hoja1" sheetId="15" r:id="rId2"/>
  </sheets>
  <definedNames>
    <definedName name="_xlnm.Print_Area" localSheetId="0">'Comunicacion '!$A$1:$R$43</definedName>
  </definedNames>
  <calcPr calcId="152511" iterateDelta="1E-4"/>
</workbook>
</file>

<file path=xl/calcChain.xml><?xml version="1.0" encoding="utf-8"?>
<calcChain xmlns="http://schemas.openxmlformats.org/spreadsheetml/2006/main">
  <c r="G64" i="14" l="1"/>
  <c r="G89" i="14" l="1"/>
  <c r="G88" i="14"/>
  <c r="G87" i="14"/>
  <c r="G86" i="14"/>
  <c r="G85" i="14"/>
  <c r="G84" i="14"/>
  <c r="G83" i="14"/>
  <c r="G82" i="14"/>
  <c r="C82" i="14" s="1"/>
  <c r="C89" i="14"/>
  <c r="C88" i="14"/>
  <c r="C87" i="14"/>
  <c r="C86" i="14"/>
  <c r="C85" i="14"/>
  <c r="G81" i="14"/>
  <c r="C81" i="14" s="1"/>
  <c r="G33" i="14"/>
  <c r="C84" i="14"/>
  <c r="C83" i="14"/>
  <c r="G35" i="14"/>
  <c r="G36" i="14"/>
  <c r="G34" i="14"/>
  <c r="G26" i="14"/>
  <c r="G31" i="14"/>
  <c r="G30" i="14"/>
  <c r="G32" i="14"/>
  <c r="G29" i="14"/>
  <c r="G28" i="14"/>
  <c r="G37" i="14" l="1"/>
  <c r="G27" i="14"/>
  <c r="C26" i="14" s="1"/>
  <c r="G25" i="14"/>
  <c r="C25" i="14" s="1"/>
  <c r="G24" i="14"/>
  <c r="C24" i="14" s="1"/>
  <c r="G23" i="14"/>
  <c r="C23" i="14" s="1"/>
  <c r="G22" i="14" l="1"/>
  <c r="C22" i="14" s="1"/>
  <c r="H58" i="14" l="1"/>
  <c r="G21" i="14"/>
  <c r="G44" i="14" l="1"/>
  <c r="C44" i="14" s="1"/>
  <c r="G43" i="14"/>
  <c r="C21" i="14"/>
  <c r="G80" i="14" l="1"/>
  <c r="C80" i="14" s="1"/>
  <c r="G79" i="14"/>
  <c r="C79" i="14" s="1"/>
  <c r="G78" i="14"/>
  <c r="C78" i="14" s="1"/>
  <c r="G77" i="14"/>
  <c r="C77" i="14" s="1"/>
  <c r="G39" i="14" l="1"/>
  <c r="G20" i="14"/>
  <c r="C20" i="14" s="1"/>
  <c r="G19" i="14"/>
  <c r="L73" i="14" l="1"/>
  <c r="G60" i="14"/>
  <c r="G18" i="14" l="1"/>
  <c r="G69" i="14"/>
  <c r="G68" i="14"/>
  <c r="G67" i="14"/>
  <c r="G66" i="14"/>
  <c r="G65" i="14"/>
  <c r="G63" i="14"/>
  <c r="G62" i="14"/>
  <c r="F58" i="14"/>
  <c r="E58" i="14"/>
  <c r="B58" i="14"/>
  <c r="G55" i="14"/>
  <c r="XFD55" i="14" s="1"/>
  <c r="G54" i="14"/>
  <c r="XFD54" i="14" s="1"/>
  <c r="G53" i="14"/>
  <c r="XFD53" i="14" s="1"/>
  <c r="G52" i="14"/>
  <c r="XFD52" i="14" s="1"/>
  <c r="G51" i="14"/>
  <c r="XFD50" i="14"/>
  <c r="G49" i="14"/>
  <c r="G48" i="14"/>
  <c r="C47" i="14" s="1"/>
  <c r="XFD48" i="14" l="1"/>
  <c r="XFD47" i="14"/>
  <c r="C60" i="14"/>
  <c r="C70" i="14" s="1"/>
  <c r="XFD51" i="14"/>
  <c r="XFD49" i="14"/>
  <c r="G58" i="14"/>
  <c r="C58" i="14" l="1"/>
  <c r="XFD58" i="14" s="1"/>
  <c r="G42" i="14" l="1"/>
  <c r="G41" i="14"/>
  <c r="G40" i="14"/>
  <c r="G38" i="14"/>
  <c r="C40" i="14" l="1"/>
  <c r="C38" i="14"/>
  <c r="C45" i="14" s="1"/>
  <c r="L14" i="14" s="1"/>
</calcChain>
</file>

<file path=xl/sharedStrings.xml><?xml version="1.0" encoding="utf-8"?>
<sst xmlns="http://schemas.openxmlformats.org/spreadsheetml/2006/main" count="310" uniqueCount="146">
  <si>
    <t>Ene-Mar</t>
  </si>
  <si>
    <t>Abr-Jun</t>
  </si>
  <si>
    <t>Oct-Dic</t>
  </si>
  <si>
    <t>Presupuesto</t>
  </si>
  <si>
    <t>Riesgo(s)</t>
  </si>
  <si>
    <t>Unidad Ejecutora:</t>
  </si>
  <si>
    <t>Insumos</t>
  </si>
  <si>
    <t>Cantidad</t>
  </si>
  <si>
    <t>Monto (RD$)</t>
  </si>
  <si>
    <t>Prog.</t>
  </si>
  <si>
    <t>Act.</t>
  </si>
  <si>
    <t>Objeto</t>
  </si>
  <si>
    <t>Cuenta</t>
  </si>
  <si>
    <t>Subcta.</t>
  </si>
  <si>
    <t>Auxiliar</t>
  </si>
  <si>
    <t xml:space="preserve"> </t>
  </si>
  <si>
    <t xml:space="preserve">MINISTERIO DE LA MUJER </t>
  </si>
  <si>
    <t>Objetivos Estrategicos : PEI 2016  2020</t>
  </si>
  <si>
    <t>Objetivo General : END 2010  2030</t>
  </si>
  <si>
    <t>Eje Estratégico: END 2010  2030</t>
  </si>
  <si>
    <t>Eje Estratégico: PEI 2016  2020</t>
  </si>
  <si>
    <t>FORTALECIMIENTO INSTITUCIONAL</t>
  </si>
  <si>
    <t xml:space="preserve">ACTIVIDADES CENTRALES </t>
  </si>
  <si>
    <t xml:space="preserve">Dirección Superior y Planificacion </t>
  </si>
  <si>
    <t>Producto y sus atributos</t>
  </si>
  <si>
    <t xml:space="preserve">Producto 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</si>
  <si>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</si>
  <si>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</si>
  <si>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</si>
  <si>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</si>
  <si>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</si>
  <si>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</si>
  <si>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Jul-Sep</t>
  </si>
  <si>
    <t>Actividades y sus atributos</t>
  </si>
  <si>
    <t xml:space="preserve">Actividades                                                                  </t>
  </si>
  <si>
    <t>Presupuesto por actividad</t>
  </si>
  <si>
    <t>Inversión/trimestre (RD$)</t>
  </si>
  <si>
    <t xml:space="preserve">Fuente de financiamiento         </t>
  </si>
  <si>
    <t>Est. programática</t>
  </si>
  <si>
    <t>Identificación</t>
  </si>
  <si>
    <t>Costo unitario (RD$)</t>
  </si>
  <si>
    <t>Programado en el POA</t>
  </si>
  <si>
    <t>Servicios de Comunicaciones y Relaciones Públicas</t>
  </si>
  <si>
    <t xml:space="preserve">UNA SOCIEDAD CON IGUALDAD DE DERECHOS Y OPORTUNIDADES </t>
  </si>
  <si>
    <t xml:space="preserve">IGUALDAD DE DERECHOS Y OPORTUNIDADES </t>
  </si>
  <si>
    <t>Fortalecer el Rol Rector del MMujer, Promoviendo su Naturaleza ante la Sociedad</t>
  </si>
  <si>
    <t>X</t>
  </si>
  <si>
    <t>N/A</t>
  </si>
  <si>
    <t>Difusión por medios de comunicación y redes sociales</t>
  </si>
  <si>
    <t>Grabación y edición de videos</t>
  </si>
  <si>
    <t>Realización de campaña para la promoción del día Internacional de la Mujer</t>
  </si>
  <si>
    <t>Campaña audiovisual</t>
  </si>
  <si>
    <t>Diseño de línea gráfica</t>
  </si>
  <si>
    <t>Diseño de afiches</t>
  </si>
  <si>
    <t>Realizar proceso de selección de Galardonadas mediante Consejo Consultivo: 15 personas, dos (2) jornadas preselección; 45 personas una (1) jornada Selección</t>
  </si>
  <si>
    <t xml:space="preserve">12 Galardonadas </t>
  </si>
  <si>
    <t>Notaria Pública</t>
  </si>
  <si>
    <t>Invitaciones</t>
  </si>
  <si>
    <t xml:space="preserve">Invitaciones </t>
  </si>
  <si>
    <t xml:space="preserve">Mensajería </t>
  </si>
  <si>
    <t xml:space="preserve">Aporte Económico como reconocimiento  a las galardonadas </t>
  </si>
  <si>
    <t>Reconocimiento</t>
  </si>
  <si>
    <t>13</t>
  </si>
  <si>
    <t xml:space="preserve">Medallas </t>
  </si>
  <si>
    <t>13 Medallas</t>
  </si>
  <si>
    <t xml:space="preserve">Brindis </t>
  </si>
  <si>
    <t xml:space="preserve">Refrigerio </t>
  </si>
  <si>
    <t>Diseño y Diagramación de Semblanza</t>
  </si>
  <si>
    <t xml:space="preserve">Proyección Perfil de las galardonadas </t>
  </si>
  <si>
    <t>Producción</t>
  </si>
  <si>
    <t>Difusión</t>
  </si>
  <si>
    <t>100.000.00</t>
  </si>
  <si>
    <t>Montaje de espacio</t>
  </si>
  <si>
    <t>Producción y difusión de Spot por el día de No Violencia a la Mujer</t>
  </si>
  <si>
    <t>Creación de artes, afiches, volantes y brochures</t>
  </si>
  <si>
    <t>Diseño</t>
  </si>
  <si>
    <t>Reproducción</t>
  </si>
  <si>
    <t>Evento en honor al día Internacional de la No Violencia contra la Mujer</t>
  </si>
  <si>
    <t>Reservación de espacio</t>
  </si>
  <si>
    <t>Refrigerio del equipo de producción</t>
  </si>
  <si>
    <t xml:space="preserve">Contratación de maestría de ceremonia y </t>
  </si>
  <si>
    <t>Difusión y cuñas en medios de comunicación</t>
  </si>
  <si>
    <t>Impresión de material informativo del Ministerio de la Mujer: brochures, afiches, carpetas, volantes, carpetas y demás</t>
  </si>
  <si>
    <t xml:space="preserve">Estrategia de Comunicación para la proyección de la imagen institucional y las iniciativas educativas y comunitarias del Ministerio de la Mujer </t>
  </si>
  <si>
    <t>Producción de Medalla al Mérito de la Mujer Dominicana</t>
  </si>
  <si>
    <t>Conmemoración del 25 de noviembre, día de la No Violencia contra la Mujer</t>
  </si>
  <si>
    <t>Reproducción de materiales educativos y promocionales del Ministerio de la Mujer</t>
  </si>
  <si>
    <t>Se imprimirán los materiales educativos, promocionales y de sensibilización, que promuevan los ideales y objetivos del Mmujer</t>
  </si>
  <si>
    <t>Publicaciones; ediciones gráficas</t>
  </si>
  <si>
    <t>Transmisión en vivo</t>
  </si>
  <si>
    <t>Desarrollar a través de una estrategia de comunicación efectiva que garantice el posicionamiento y sensibilice a la población en la igualdad y equidad.</t>
  </si>
  <si>
    <t>Difusión de campaña</t>
  </si>
  <si>
    <t>Colocación de campaña</t>
  </si>
  <si>
    <t>Presupuesto Nacional</t>
  </si>
  <si>
    <t>Contratar promoción para difundir informaciones relativas al Ministerio de la Mujer.</t>
  </si>
  <si>
    <t>0001</t>
  </si>
  <si>
    <t>04</t>
  </si>
  <si>
    <t>1</t>
  </si>
  <si>
    <t xml:space="preserve">Producción y difusión camapañas de concientizacion sobre los roles y servicios del Ministerio de la Mujer: Prevención y Atención a la Violencia, Coordinación Intersectorial, Derechos Económicos, Educación en Género y Promoción a los Derechos a la Salud. </t>
  </si>
  <si>
    <t xml:space="preserve">Influencers y líderes de opinión </t>
  </si>
  <si>
    <t>Relanzamiento de la imagen del Ministerio de la Mujer.</t>
  </si>
  <si>
    <t>Diseño de Manual de Identidad</t>
  </si>
  <si>
    <t>Cartelería en edificaciones</t>
  </si>
  <si>
    <t>Papelería</t>
  </si>
  <si>
    <t>Afiches 17x22</t>
  </si>
  <si>
    <t>Bumper Sticker</t>
  </si>
  <si>
    <t>Abanicos de cartón</t>
  </si>
  <si>
    <t>Termos</t>
  </si>
  <si>
    <t xml:space="preserve"> Paraguas</t>
  </si>
  <si>
    <t>Volantes</t>
  </si>
  <si>
    <t>Camisetas</t>
  </si>
  <si>
    <t>Brochures</t>
  </si>
  <si>
    <t>Revista MMujer</t>
  </si>
  <si>
    <t>Transmisión especial de programa de radio.</t>
  </si>
  <si>
    <t>Refrigerio 3 días</t>
  </si>
  <si>
    <t>Producción de campaña educativa que promueva el uso de la línea de auxilio en caso de violencia de género o denuncia.</t>
  </si>
  <si>
    <t>Diseño, producción e impresión libro de mano</t>
  </si>
  <si>
    <t xml:space="preserve">Diseño y producción y difusión </t>
  </si>
  <si>
    <t>Libro Costumbres ancestrales. Producción, diagramación e impresión</t>
  </si>
  <si>
    <t>Libro Mujeres extraordinarias. Producción, diagramación e impresión.</t>
  </si>
  <si>
    <t xml:space="preserve">Concurso estudiantel festival de cine </t>
  </si>
  <si>
    <t>Promoción y premiación</t>
  </si>
  <si>
    <t>Consurso estudiantel diseño de campaña</t>
  </si>
  <si>
    <t>Carpetas</t>
  </si>
  <si>
    <t>Concurso fotográfico Carmen Suárez</t>
  </si>
  <si>
    <t>Exposición fotográfica</t>
  </si>
  <si>
    <t>Producción y montaje</t>
  </si>
  <si>
    <t>Feria del Libro</t>
  </si>
  <si>
    <t>Montaje, viáticos, materiales</t>
  </si>
  <si>
    <t>Organización y montaje</t>
  </si>
  <si>
    <t>Jornadas de sensibilización con periodistas en provincias</t>
  </si>
  <si>
    <t xml:space="preserve">Organización  </t>
  </si>
  <si>
    <t>Reuniones de MMujer con directivos de medios y líderes de opinión</t>
  </si>
  <si>
    <t>Reuniones de Mmujer con artistas</t>
  </si>
  <si>
    <t>Organización</t>
  </si>
  <si>
    <t>Expo Mujer</t>
  </si>
  <si>
    <t>Un (1) Premio</t>
  </si>
  <si>
    <t xml:space="preserve">1000  Invitaciones </t>
  </si>
  <si>
    <t>Desayuno para cronistas sociales por el Día de la Mujer</t>
  </si>
  <si>
    <t>Almuerzo con reporteros por Navidad</t>
  </si>
  <si>
    <t>Cursos para el personal</t>
  </si>
  <si>
    <t>Unidad Rectora: DIRECCIÓN DE COMUNICACIÓN</t>
  </si>
  <si>
    <t>Conferencias</t>
  </si>
  <si>
    <t>Material propaganda</t>
  </si>
  <si>
    <t>4</t>
  </si>
  <si>
    <t>POA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</si>
</sst>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.00\ _€_-;\-* #,##0.00\ _€_-;_-* &quot;-&quot;??\ _€_-;_-@_-"/>
    <numFmt numFmtId="169" formatCode="_-[$€]* #,##0.00_-;\-[$€]* #,##0.00_-;_-[$€]* &quot;-&quot;??_-;_-@_-"/>
    <numFmt numFmtId="170" formatCode="_-* #,##0\ _€_-;\-* #,##0\ _€_-;_-* &quot;-&quot;??\ _€_-;_-@_-"/>
    <numFmt numFmtId="171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/>
      <bottom/>
      <diagonal/>
    </border>
    <border>
      <left/>
      <right style="thin">
        <color rgb="FF426E5C"/>
      </right>
      <top style="thin">
        <color rgb="FF426E5C"/>
      </top>
      <bottom/>
      <diagonal/>
    </border>
    <border>
      <left/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/>
      <top style="thin">
        <color rgb="FF426E5C"/>
      </top>
      <bottom style="thin">
        <color rgb="FF426E5C"/>
      </bottom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/>
      <right style="thin">
        <color rgb="FF339966"/>
      </right>
      <top/>
      <bottom/>
      <diagonal/>
    </border>
    <border>
      <left/>
      <right/>
      <top/>
      <bottom style="thin">
        <color rgb="FF339966"/>
      </bottom>
      <diagonal/>
    </border>
    <border>
      <left/>
      <right style="thin">
        <color rgb="FF339966"/>
      </right>
      <top/>
      <bottom style="thin">
        <color rgb="FF339966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/>
      <diagonal/>
    </border>
    <border>
      <left/>
      <right/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 style="thin">
        <color theme="6" tint="-0.499984740745262"/>
      </top>
      <bottom style="thin">
        <color rgb="FF426E5C"/>
      </bottom>
      <diagonal/>
    </border>
    <border>
      <left style="thin">
        <color rgb="FF426E5C"/>
      </left>
      <right style="thin">
        <color theme="6" tint="-0.499984740745262"/>
      </right>
      <top style="thin">
        <color theme="6" tint="-0.499984740745262"/>
      </top>
      <bottom style="thin">
        <color rgb="FF426E5C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/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rgb="FF426E5C"/>
      </top>
      <bottom style="thin">
        <color rgb="FF426E5C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426E5C"/>
      </bottom>
      <diagonal/>
    </border>
    <border>
      <left style="thin">
        <color theme="1"/>
      </left>
      <right style="thin">
        <color theme="1"/>
      </right>
      <top style="thin">
        <color rgb="FF426E5C"/>
      </top>
      <bottom style="thin">
        <color rgb="FF426E5C"/>
      </bottom>
      <diagonal/>
    </border>
    <border>
      <left/>
      <right style="thin">
        <color indexed="64"/>
      </right>
      <top style="thin">
        <color rgb="FF426E5C"/>
      </top>
      <bottom style="thin">
        <color rgb="FF426E5C"/>
      </bottom>
      <diagonal/>
    </border>
    <border>
      <left/>
      <right style="thin">
        <color rgb="FF426E5C"/>
      </right>
      <top style="thin">
        <color theme="6" tint="-0.499984740745262"/>
      </top>
      <bottom style="thin">
        <color rgb="FF426E5C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339966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rgb="FF339966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426E5C"/>
      </top>
      <bottom style="thin">
        <color rgb="FF426E5C"/>
      </bottom>
      <diagonal/>
    </border>
    <border>
      <left style="thin">
        <color theme="1"/>
      </left>
      <right style="thin">
        <color theme="1"/>
      </right>
      <top style="thin">
        <color rgb="FF426E5C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49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Border="1"/>
    <xf numFmtId="0" fontId="0" fillId="0" borderId="0" xfId="0" applyFont="1"/>
    <xf numFmtId="0" fontId="4" fillId="0" borderId="15" xfId="0" applyFont="1" applyBorder="1" applyAlignment="1">
      <alignment horizontal="justify" vertical="top" wrapText="1"/>
    </xf>
    <xf numFmtId="0" fontId="4" fillId="0" borderId="0" xfId="0" applyFont="1"/>
    <xf numFmtId="0" fontId="5" fillId="0" borderId="0" xfId="0" applyFont="1"/>
    <xf numFmtId="0" fontId="6" fillId="0" borderId="0" xfId="44" applyFont="1" applyFill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0" xfId="0" applyFont="1" applyBorder="1"/>
    <xf numFmtId="3" fontId="8" fillId="0" borderId="0" xfId="0" applyNumberFormat="1" applyFont="1" applyFill="1" applyBorder="1" applyAlignment="1">
      <alignment vertical="center" wrapText="1"/>
    </xf>
    <xf numFmtId="0" fontId="0" fillId="0" borderId="23" xfId="0" applyFont="1" applyBorder="1"/>
    <xf numFmtId="0" fontId="0" fillId="0" borderId="24" xfId="0" applyFont="1" applyBorder="1"/>
    <xf numFmtId="0" fontId="0" fillId="0" borderId="0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1" fontId="0" fillId="0" borderId="0" xfId="0" applyNumberFormat="1" applyFont="1"/>
    <xf numFmtId="1" fontId="4" fillId="0" borderId="0" xfId="0" applyNumberFormat="1" applyFont="1"/>
    <xf numFmtId="0" fontId="0" fillId="0" borderId="0" xfId="0" applyFill="1" applyBorder="1"/>
    <xf numFmtId="0" fontId="0" fillId="0" borderId="0" xfId="0" applyFill="1"/>
    <xf numFmtId="3" fontId="8" fillId="0" borderId="16" xfId="0" applyNumberFormat="1" applyFont="1" applyBorder="1" applyAlignment="1">
      <alignment horizontal="left" vertical="center" wrapText="1"/>
    </xf>
    <xf numFmtId="0" fontId="4" fillId="2" borderId="0" xfId="0" applyFont="1" applyFill="1" applyBorder="1"/>
    <xf numFmtId="0" fontId="1" fillId="2" borderId="32" xfId="0" applyFont="1" applyFill="1" applyBorder="1"/>
    <xf numFmtId="0" fontId="0" fillId="0" borderId="32" xfId="0" applyBorder="1"/>
    <xf numFmtId="0" fontId="9" fillId="0" borderId="12" xfId="0" applyFont="1" applyBorder="1" applyAlignment="1"/>
    <xf numFmtId="3" fontId="11" fillId="0" borderId="13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center" vertical="center" wrapText="1"/>
    </xf>
    <xf numFmtId="3" fontId="11" fillId="0" borderId="34" xfId="0" applyNumberFormat="1" applyFont="1" applyFill="1" applyBorder="1" applyAlignment="1">
      <alignment horizontal="center" vertical="center" wrapText="1"/>
    </xf>
    <xf numFmtId="3" fontId="11" fillId="0" borderId="28" xfId="0" applyNumberFormat="1" applyFont="1" applyFill="1" applyBorder="1" applyAlignment="1">
      <alignment horizontal="center" vertical="center" wrapText="1"/>
    </xf>
    <xf numFmtId="3" fontId="11" fillId="0" borderId="30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/>
    </xf>
    <xf numFmtId="0" fontId="15" fillId="0" borderId="0" xfId="0" applyFont="1" applyAlignment="1"/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Fill="1" applyBorder="1" applyAlignment="1">
      <alignment horizontal="center" vertical="center" wrapText="1"/>
    </xf>
    <xf numFmtId="3" fontId="11" fillId="0" borderId="39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9" fontId="11" fillId="0" borderId="40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4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horizontal="center" vertical="center" wrapText="1"/>
    </xf>
    <xf numFmtId="4" fontId="11" fillId="0" borderId="37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4" fontId="11" fillId="0" borderId="37" xfId="0" applyNumberFormat="1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 wrapText="1"/>
    </xf>
    <xf numFmtId="3" fontId="12" fillId="0" borderId="37" xfId="0" applyNumberFormat="1" applyFont="1" applyFill="1" applyBorder="1" applyAlignment="1">
      <alignment horizontal="center" vertical="center" wrapText="1"/>
    </xf>
    <xf numFmtId="4" fontId="10" fillId="0" borderId="37" xfId="0" applyNumberFormat="1" applyFont="1" applyBorder="1" applyAlignment="1">
      <alignment horizontal="right" vertical="center"/>
    </xf>
    <xf numFmtId="0" fontId="13" fillId="0" borderId="37" xfId="0" applyFont="1" applyBorder="1" applyAlignment="1">
      <alignment horizontal="right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/>
    <xf numFmtId="0" fontId="5" fillId="0" borderId="37" xfId="0" applyFont="1" applyBorder="1"/>
    <xf numFmtId="0" fontId="5" fillId="0" borderId="37" xfId="0" applyFont="1" applyBorder="1" applyAlignment="1">
      <alignment horizontal="right"/>
    </xf>
    <xf numFmtId="3" fontId="11" fillId="0" borderId="42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1" fillId="0" borderId="37" xfId="0" applyNumberFormat="1" applyFont="1" applyBorder="1" applyAlignment="1">
      <alignment horizontal="center" vertical="center" wrapText="1"/>
    </xf>
    <xf numFmtId="4" fontId="10" fillId="0" borderId="37" xfId="0" applyNumberFormat="1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165" fontId="11" fillId="0" borderId="43" xfId="24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165" fontId="11" fillId="0" borderId="37" xfId="24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justify" vertical="center" wrapText="1"/>
    </xf>
    <xf numFmtId="1" fontId="11" fillId="0" borderId="37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justify" vertical="center"/>
    </xf>
    <xf numFmtId="0" fontId="8" fillId="0" borderId="37" xfId="0" applyFont="1" applyFill="1" applyBorder="1" applyAlignment="1">
      <alignment horizontal="center" vertical="center" wrapText="1"/>
    </xf>
    <xf numFmtId="0" fontId="7" fillId="0" borderId="37" xfId="0" applyFont="1" applyBorder="1" applyAlignment="1"/>
    <xf numFmtId="0" fontId="5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165" fontId="11" fillId="2" borderId="6" xfId="24" applyFont="1" applyFill="1" applyBorder="1" applyAlignment="1">
      <alignment horizontal="center" vertical="center"/>
    </xf>
    <xf numFmtId="165" fontId="11" fillId="2" borderId="44" xfId="24" applyFont="1" applyFill="1" applyBorder="1" applyAlignment="1">
      <alignment horizontal="center" vertical="center"/>
    </xf>
    <xf numFmtId="0" fontId="4" fillId="0" borderId="44" xfId="0" applyFont="1" applyBorder="1"/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7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44" xfId="0" applyNumberFormat="1" applyFont="1" applyFill="1" applyBorder="1" applyAlignment="1">
      <alignment horizontal="center" vertical="center" wrapText="1"/>
    </xf>
    <xf numFmtId="3" fontId="11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right"/>
    </xf>
    <xf numFmtId="0" fontId="5" fillId="0" borderId="44" xfId="0" applyFont="1" applyBorder="1" applyAlignment="1">
      <alignment horizontal="center"/>
    </xf>
    <xf numFmtId="3" fontId="11" fillId="0" borderId="45" xfId="0" applyNumberFormat="1" applyFont="1" applyFill="1" applyBorder="1" applyAlignment="1">
      <alignment horizontal="center" vertical="center" wrapText="1"/>
    </xf>
    <xf numFmtId="49" fontId="11" fillId="2" borderId="37" xfId="0" applyNumberFormat="1" applyFont="1" applyFill="1" applyBorder="1" applyAlignment="1">
      <alignment horizontal="center" vertical="center" wrapText="1"/>
    </xf>
    <xf numFmtId="165" fontId="11" fillId="2" borderId="46" xfId="24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 wrapText="1"/>
    </xf>
    <xf numFmtId="3" fontId="11" fillId="0" borderId="42" xfId="0" applyNumberFormat="1" applyFont="1" applyFill="1" applyBorder="1" applyAlignment="1">
      <alignment horizontal="center" vertical="center" wrapText="1"/>
    </xf>
    <xf numFmtId="3" fontId="11" fillId="2" borderId="42" xfId="0" applyNumberFormat="1" applyFont="1" applyFill="1" applyBorder="1" applyAlignment="1">
      <alignment horizontal="center" vertical="center" wrapText="1"/>
    </xf>
    <xf numFmtId="0" fontId="4" fillId="0" borderId="42" xfId="0" applyFont="1" applyBorder="1"/>
    <xf numFmtId="0" fontId="5" fillId="0" borderId="42" xfId="0" applyFont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0" fontId="11" fillId="2" borderId="37" xfId="0" applyFont="1" applyFill="1" applyBorder="1" applyAlignment="1">
      <alignment horizontal="left" vertical="center" wrapText="1"/>
    </xf>
    <xf numFmtId="4" fontId="11" fillId="2" borderId="37" xfId="0" applyNumberFormat="1" applyFont="1" applyFill="1" applyBorder="1" applyAlignment="1">
      <alignment horizontal="right" vertical="center" wrapText="1"/>
    </xf>
    <xf numFmtId="0" fontId="10" fillId="0" borderId="37" xfId="0" applyFont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0" fillId="0" borderId="47" xfId="0" applyBorder="1"/>
    <xf numFmtId="0" fontId="9" fillId="0" borderId="38" xfId="0" applyFont="1" applyBorder="1" applyAlignment="1"/>
    <xf numFmtId="0" fontId="5" fillId="0" borderId="38" xfId="0" applyFont="1" applyBorder="1" applyAlignment="1">
      <alignment horizontal="center"/>
    </xf>
    <xf numFmtId="0" fontId="4" fillId="0" borderId="49" xfId="0" applyFont="1" applyBorder="1"/>
    <xf numFmtId="4" fontId="5" fillId="0" borderId="49" xfId="0" applyNumberFormat="1" applyFont="1" applyBorder="1"/>
    <xf numFmtId="4" fontId="4" fillId="0" borderId="49" xfId="0" applyNumberFormat="1" applyFont="1" applyBorder="1"/>
    <xf numFmtId="0" fontId="4" fillId="0" borderId="50" xfId="0" applyFont="1" applyBorder="1" applyAlignment="1">
      <alignment horizontal="justify" vertical="top" wrapText="1"/>
    </xf>
    <xf numFmtId="3" fontId="8" fillId="0" borderId="50" xfId="0" applyNumberFormat="1" applyFont="1" applyBorder="1" applyAlignment="1">
      <alignment horizontal="left" vertical="center" wrapText="1"/>
    </xf>
    <xf numFmtId="3" fontId="8" fillId="0" borderId="50" xfId="0" applyNumberFormat="1" applyFont="1" applyBorder="1" applyAlignment="1">
      <alignment horizontal="center" vertical="center" wrapText="1"/>
    </xf>
    <xf numFmtId="3" fontId="8" fillId="2" borderId="50" xfId="0" applyNumberFormat="1" applyFont="1" applyFill="1" applyBorder="1" applyAlignment="1">
      <alignment horizontal="center" vertical="center" wrapText="1"/>
    </xf>
    <xf numFmtId="3" fontId="8" fillId="0" borderId="50" xfId="0" applyNumberFormat="1" applyFont="1" applyFill="1" applyBorder="1" applyAlignment="1">
      <alignment horizontal="center" vertical="center" wrapText="1"/>
    </xf>
    <xf numFmtId="4" fontId="8" fillId="0" borderId="50" xfId="0" applyNumberFormat="1" applyFont="1" applyFill="1" applyBorder="1" applyAlignment="1">
      <alignment horizontal="right" vertical="center" wrapText="1"/>
    </xf>
    <xf numFmtId="0" fontId="5" fillId="0" borderId="49" xfId="0" applyFont="1" applyBorder="1" applyAlignment="1">
      <alignment horizontal="center"/>
    </xf>
    <xf numFmtId="4" fontId="4" fillId="0" borderId="37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Border="1" applyAlignment="1">
      <alignment horizontal="center" vertical="center"/>
    </xf>
    <xf numFmtId="4" fontId="4" fillId="0" borderId="37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3" fontId="5" fillId="0" borderId="37" xfId="0" applyNumberFormat="1" applyFont="1" applyBorder="1" applyAlignment="1">
      <alignment horizontal="center"/>
    </xf>
    <xf numFmtId="4" fontId="6" fillId="0" borderId="16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top" wrapText="1"/>
    </xf>
    <xf numFmtId="3" fontId="11" fillId="0" borderId="37" xfId="0" applyNumberFormat="1" applyFont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4" fontId="10" fillId="2" borderId="18" xfId="0" applyNumberFormat="1" applyFont="1" applyFill="1" applyBorder="1" applyAlignment="1">
      <alignment horizontal="center" vertical="center"/>
    </xf>
    <xf numFmtId="49" fontId="11" fillId="0" borderId="52" xfId="0" applyNumberFormat="1" applyFont="1" applyFill="1" applyBorder="1" applyAlignment="1">
      <alignment horizontal="center" vertical="center" wrapText="1"/>
    </xf>
    <xf numFmtId="3" fontId="11" fillId="0" borderId="52" xfId="0" applyNumberFormat="1" applyFont="1" applyFill="1" applyBorder="1" applyAlignment="1">
      <alignment horizontal="center" vertical="center" wrapText="1"/>
    </xf>
    <xf numFmtId="49" fontId="11" fillId="0" borderId="53" xfId="0" applyNumberFormat="1" applyFont="1" applyFill="1" applyBorder="1" applyAlignment="1">
      <alignment horizontal="center" vertical="center" wrapText="1"/>
    </xf>
    <xf numFmtId="3" fontId="11" fillId="0" borderId="53" xfId="0" applyNumberFormat="1" applyFont="1" applyFill="1" applyBorder="1" applyAlignment="1">
      <alignment horizontal="center" vertical="center" wrapText="1"/>
    </xf>
    <xf numFmtId="4" fontId="4" fillId="0" borderId="49" xfId="0" applyNumberFormat="1" applyFont="1" applyFill="1" applyBorder="1" applyAlignment="1">
      <alignment horizontal="right" vertical="center" wrapText="1"/>
    </xf>
    <xf numFmtId="3" fontId="11" fillId="0" borderId="49" xfId="0" applyNumberFormat="1" applyFont="1" applyFill="1" applyBorder="1" applyAlignment="1">
      <alignment vertical="center" wrapText="1"/>
    </xf>
    <xf numFmtId="3" fontId="11" fillId="0" borderId="49" xfId="0" applyNumberFormat="1" applyFont="1" applyFill="1" applyBorder="1" applyAlignment="1">
      <alignment horizontal="center" vertical="center" wrapText="1"/>
    </xf>
    <xf numFmtId="4" fontId="11" fillId="0" borderId="49" xfId="0" applyNumberFormat="1" applyFont="1" applyFill="1" applyBorder="1" applyAlignment="1">
      <alignment horizontal="right" vertical="center" wrapText="1"/>
    </xf>
    <xf numFmtId="3" fontId="11" fillId="0" borderId="49" xfId="0" applyNumberFormat="1" applyFont="1" applyFill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textRotation="90" wrapText="1"/>
    </xf>
    <xf numFmtId="3" fontId="6" fillId="3" borderId="14" xfId="0" applyNumberFormat="1" applyFont="1" applyFill="1" applyBorder="1" applyAlignment="1">
      <alignment horizontal="center" vertical="center" textRotation="90" wrapText="1"/>
    </xf>
    <xf numFmtId="3" fontId="6" fillId="3" borderId="35" xfId="0" applyNumberFormat="1" applyFont="1" applyFill="1" applyBorder="1" applyAlignment="1">
      <alignment horizontal="center" vertical="center" wrapText="1"/>
    </xf>
    <xf numFmtId="3" fontId="6" fillId="3" borderId="19" xfId="0" applyNumberFormat="1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textRotation="90" wrapText="1"/>
    </xf>
    <xf numFmtId="3" fontId="6" fillId="3" borderId="28" xfId="0" applyNumberFormat="1" applyFont="1" applyFill="1" applyBorder="1" applyAlignment="1">
      <alignment horizontal="center" vertical="center" textRotation="90" wrapText="1"/>
    </xf>
    <xf numFmtId="0" fontId="4" fillId="2" borderId="37" xfId="0" applyFont="1" applyFill="1" applyBorder="1" applyAlignment="1">
      <alignment horizontal="center"/>
    </xf>
    <xf numFmtId="165" fontId="4" fillId="2" borderId="37" xfId="0" applyNumberFormat="1" applyFont="1" applyFill="1" applyBorder="1" applyAlignment="1">
      <alignment horizontal="center"/>
    </xf>
    <xf numFmtId="165" fontId="4" fillId="2" borderId="44" xfId="0" applyNumberFormat="1" applyFont="1" applyFill="1" applyBorder="1" applyAlignment="1">
      <alignment horizontal="center"/>
    </xf>
    <xf numFmtId="165" fontId="10" fillId="2" borderId="44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165" fontId="11" fillId="2" borderId="5" xfId="24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 vertical="center" wrapText="1"/>
    </xf>
    <xf numFmtId="4" fontId="10" fillId="0" borderId="37" xfId="0" applyNumberFormat="1" applyFont="1" applyBorder="1"/>
    <xf numFmtId="4" fontId="4" fillId="0" borderId="37" xfId="0" applyNumberFormat="1" applyFont="1" applyBorder="1"/>
    <xf numFmtId="4" fontId="13" fillId="0" borderId="37" xfId="0" applyNumberFormat="1" applyFont="1" applyBorder="1"/>
    <xf numFmtId="4" fontId="5" fillId="0" borderId="37" xfId="0" applyNumberFormat="1" applyFont="1" applyBorder="1"/>
    <xf numFmtId="0" fontId="10" fillId="2" borderId="18" xfId="0" applyNumberFormat="1" applyFont="1" applyFill="1" applyBorder="1" applyAlignment="1">
      <alignment horizontal="center" vertical="center"/>
    </xf>
    <xf numFmtId="4" fontId="10" fillId="2" borderId="20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4" fontId="10" fillId="0" borderId="59" xfId="0" applyNumberFormat="1" applyFont="1" applyFill="1" applyBorder="1" applyAlignment="1">
      <alignment horizontal="center" vertical="center" wrapText="1"/>
    </xf>
    <xf numFmtId="4" fontId="10" fillId="0" borderId="60" xfId="0" applyNumberFormat="1" applyFont="1" applyFill="1" applyBorder="1" applyAlignment="1">
      <alignment horizontal="center" vertical="center" wrapText="1"/>
    </xf>
    <xf numFmtId="4" fontId="10" fillId="0" borderId="61" xfId="0" applyNumberFormat="1" applyFont="1" applyFill="1" applyBorder="1" applyAlignment="1">
      <alignment horizontal="center" vertical="center" wrapText="1"/>
    </xf>
    <xf numFmtId="165" fontId="11" fillId="0" borderId="55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62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3" fontId="8" fillId="0" borderId="50" xfId="0" applyNumberFormat="1" applyFont="1" applyBorder="1" applyAlignment="1">
      <alignment horizontal="left" vertical="center" wrapText="1"/>
    </xf>
    <xf numFmtId="49" fontId="8" fillId="0" borderId="50" xfId="0" applyNumberFormat="1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3" fontId="6" fillId="4" borderId="3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9" fillId="0" borderId="8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6" fillId="4" borderId="13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justify" vertical="center" wrapText="1"/>
    </xf>
    <xf numFmtId="1" fontId="11" fillId="0" borderId="37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3" borderId="35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3" fontId="6" fillId="4" borderId="35" xfId="0" applyNumberFormat="1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37" xfId="0" applyFont="1" applyFill="1" applyBorder="1" applyAlignment="1">
      <alignment horizontal="center" vertical="center" wrapText="1"/>
    </xf>
    <xf numFmtId="4" fontId="10" fillId="0" borderId="37" xfId="0" applyNumberFormat="1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</cellXfs>
  <cellStyles count="49"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" name="1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" name="3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1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2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6" name="2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3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4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5" name="103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6" name="2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7" name="106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8" name="2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5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5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6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7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8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69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70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71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72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73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42</xdr:row>
      <xdr:rowOff>0</xdr:rowOff>
    </xdr:from>
    <xdr:ext cx="184731" cy="264560"/>
    <xdr:sp macro="" textlink="">
      <xdr:nvSpPr>
        <xdr:cNvPr id="74" name="5 CuadroTexto" hidden="1"/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48" name="182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49" name="183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5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6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7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2" name="2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8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19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1" name="23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2" name="2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3" name="237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4" name="2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0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1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2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3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4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5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6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7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8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19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58</xdr:row>
      <xdr:rowOff>0</xdr:rowOff>
    </xdr:from>
    <xdr:ext cx="184731" cy="264560"/>
    <xdr:sp macro="" textlink="">
      <xdr:nvSpPr>
        <xdr:cNvPr id="220" name="5 CuadroTexto" hidden="1"/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1" name="7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2" name="77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3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4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5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6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7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8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29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0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1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2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3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4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5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6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7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8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39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0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1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2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3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4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5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6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7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8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49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0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1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2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3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4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5" name="2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6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7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8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59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0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1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2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3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4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5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6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7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8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69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0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1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2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3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4" name="162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5" name="2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6" name="164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7" name="2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8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79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0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1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2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3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4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5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6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7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8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89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90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91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92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57</xdr:row>
      <xdr:rowOff>0</xdr:rowOff>
    </xdr:from>
    <xdr:ext cx="184731" cy="264560"/>
    <xdr:sp macro="" textlink="">
      <xdr:nvSpPr>
        <xdr:cNvPr id="293" name="5 CuadroTexto" hidden="1"/>
        <xdr:cNvSpPr txBox="1"/>
      </xdr:nvSpPr>
      <xdr:spPr>
        <a:xfrm>
          <a:off x="647700" y="655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94" name="1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95" name="3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96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97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98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299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0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1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2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3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4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5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6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7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8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09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0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1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2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3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4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5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6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7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8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19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0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1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2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3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4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5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6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7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8" name="2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29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0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1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2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3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4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5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6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7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8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39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0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1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2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3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4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5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6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7" name="103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8" name="2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49" name="106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0" name="2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1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2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3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4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5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6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7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8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59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60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61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62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63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64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65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56</xdr:row>
      <xdr:rowOff>0</xdr:rowOff>
    </xdr:from>
    <xdr:ext cx="184731" cy="264560"/>
    <xdr:sp macro="" textlink="">
      <xdr:nvSpPr>
        <xdr:cNvPr id="366" name="5 CuadroTexto" hidden="1"/>
        <xdr:cNvSpPr txBox="1"/>
      </xdr:nvSpPr>
      <xdr:spPr>
        <a:xfrm>
          <a:off x="647700" y="634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>
    <xdr:from>
      <xdr:col>7</xdr:col>
      <xdr:colOff>411232</xdr:colOff>
      <xdr:row>2</xdr:row>
      <xdr:rowOff>122859</xdr:rowOff>
    </xdr:from>
    <xdr:to>
      <xdr:col>9</xdr:col>
      <xdr:colOff>420205</xdr:colOff>
      <xdr:row>5</xdr:row>
      <xdr:rowOff>289063</xdr:rowOff>
    </xdr:to>
    <xdr:pic>
      <xdr:nvPicPr>
        <xdr:cNvPr id="36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1667" y="633620"/>
          <a:ext cx="2107234" cy="1118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90"/>
  <sheetViews>
    <sheetView tabSelected="1" zoomScale="64" zoomScaleNormal="64" zoomScaleSheetLayoutView="100" workbookViewId="0">
      <selection activeCell="L8" sqref="L8"/>
    </sheetView>
  </sheetViews>
  <sheetFormatPr baseColWidth="10" defaultRowHeight="15.75" x14ac:dyDescent="0.25"/>
  <cols>
    <col min="1" max="1" width="65.42578125" style="4" customWidth="1"/>
    <col min="2" max="2" width="18.7109375" style="4" customWidth="1"/>
    <col min="3" max="3" width="16.5703125" style="4" customWidth="1"/>
    <col min="4" max="4" width="23.42578125" style="4" customWidth="1"/>
    <col min="5" max="5" width="19" style="4" customWidth="1"/>
    <col min="6" max="6" width="14" style="4" customWidth="1"/>
    <col min="7" max="7" width="15.85546875" style="4" customWidth="1"/>
    <col min="8" max="8" width="17.7109375" style="4" customWidth="1"/>
    <col min="9" max="9" width="13.5703125" style="4" customWidth="1"/>
    <col min="10" max="10" width="15.140625" style="4" customWidth="1"/>
    <col min="11" max="11" width="17.28515625" style="4" customWidth="1"/>
    <col min="12" max="12" width="15.7109375" style="4" customWidth="1"/>
    <col min="13" max="13" width="7" style="4" customWidth="1"/>
    <col min="14" max="14" width="5.7109375" style="4" customWidth="1"/>
    <col min="15" max="18" width="3.28515625" style="4" customWidth="1"/>
    <col min="19" max="19" width="1.7109375" style="4" customWidth="1"/>
    <col min="20" max="256" width="11.42578125" style="4"/>
    <col min="257" max="257" width="21.7109375" style="4" customWidth="1"/>
    <col min="258" max="258" width="18.7109375" style="4" customWidth="1"/>
    <col min="259" max="259" width="16.5703125" style="4" customWidth="1"/>
    <col min="260" max="260" width="23.42578125" style="4" customWidth="1"/>
    <col min="261" max="261" width="19" style="4" customWidth="1"/>
    <col min="262" max="262" width="14" style="4" customWidth="1"/>
    <col min="263" max="267" width="11.85546875" style="4" customWidth="1"/>
    <col min="268" max="268" width="15.7109375" style="4" customWidth="1"/>
    <col min="269" max="269" width="5.28515625" style="4" customWidth="1"/>
    <col min="270" max="270" width="5.7109375" style="4" customWidth="1"/>
    <col min="271" max="274" width="3.28515625" style="4" customWidth="1"/>
    <col min="275" max="275" width="1.7109375" style="4" customWidth="1"/>
    <col min="276" max="512" width="11.42578125" style="4"/>
    <col min="513" max="513" width="21.7109375" style="4" customWidth="1"/>
    <col min="514" max="514" width="18.7109375" style="4" customWidth="1"/>
    <col min="515" max="515" width="16.5703125" style="4" customWidth="1"/>
    <col min="516" max="516" width="23.42578125" style="4" customWidth="1"/>
    <col min="517" max="517" width="19" style="4" customWidth="1"/>
    <col min="518" max="518" width="14" style="4" customWidth="1"/>
    <col min="519" max="523" width="11.85546875" style="4" customWidth="1"/>
    <col min="524" max="524" width="15.7109375" style="4" customWidth="1"/>
    <col min="525" max="525" width="5.28515625" style="4" customWidth="1"/>
    <col min="526" max="526" width="5.7109375" style="4" customWidth="1"/>
    <col min="527" max="530" width="3.28515625" style="4" customWidth="1"/>
    <col min="531" max="531" width="1.7109375" style="4" customWidth="1"/>
    <col min="532" max="768" width="11.42578125" style="4"/>
    <col min="769" max="769" width="21.7109375" style="4" customWidth="1"/>
    <col min="770" max="770" width="18.7109375" style="4" customWidth="1"/>
    <col min="771" max="771" width="16.5703125" style="4" customWidth="1"/>
    <col min="772" max="772" width="23.42578125" style="4" customWidth="1"/>
    <col min="773" max="773" width="19" style="4" customWidth="1"/>
    <col min="774" max="774" width="14" style="4" customWidth="1"/>
    <col min="775" max="779" width="11.85546875" style="4" customWidth="1"/>
    <col min="780" max="780" width="15.7109375" style="4" customWidth="1"/>
    <col min="781" max="781" width="5.28515625" style="4" customWidth="1"/>
    <col min="782" max="782" width="5.7109375" style="4" customWidth="1"/>
    <col min="783" max="786" width="3.28515625" style="4" customWidth="1"/>
    <col min="787" max="787" width="1.7109375" style="4" customWidth="1"/>
    <col min="788" max="1024" width="11.42578125" style="4"/>
    <col min="1025" max="1025" width="21.7109375" style="4" customWidth="1"/>
    <col min="1026" max="1026" width="18.7109375" style="4" customWidth="1"/>
    <col min="1027" max="1027" width="16.5703125" style="4" customWidth="1"/>
    <col min="1028" max="1028" width="23.42578125" style="4" customWidth="1"/>
    <col min="1029" max="1029" width="19" style="4" customWidth="1"/>
    <col min="1030" max="1030" width="14" style="4" customWidth="1"/>
    <col min="1031" max="1035" width="11.85546875" style="4" customWidth="1"/>
    <col min="1036" max="1036" width="15.7109375" style="4" customWidth="1"/>
    <col min="1037" max="1037" width="5.28515625" style="4" customWidth="1"/>
    <col min="1038" max="1038" width="5.7109375" style="4" customWidth="1"/>
    <col min="1039" max="1042" width="3.28515625" style="4" customWidth="1"/>
    <col min="1043" max="1043" width="1.7109375" style="4" customWidth="1"/>
    <col min="1044" max="1280" width="11.42578125" style="4"/>
    <col min="1281" max="1281" width="21.7109375" style="4" customWidth="1"/>
    <col min="1282" max="1282" width="18.7109375" style="4" customWidth="1"/>
    <col min="1283" max="1283" width="16.5703125" style="4" customWidth="1"/>
    <col min="1284" max="1284" width="23.42578125" style="4" customWidth="1"/>
    <col min="1285" max="1285" width="19" style="4" customWidth="1"/>
    <col min="1286" max="1286" width="14" style="4" customWidth="1"/>
    <col min="1287" max="1291" width="11.85546875" style="4" customWidth="1"/>
    <col min="1292" max="1292" width="15.7109375" style="4" customWidth="1"/>
    <col min="1293" max="1293" width="5.28515625" style="4" customWidth="1"/>
    <col min="1294" max="1294" width="5.7109375" style="4" customWidth="1"/>
    <col min="1295" max="1298" width="3.28515625" style="4" customWidth="1"/>
    <col min="1299" max="1299" width="1.7109375" style="4" customWidth="1"/>
    <col min="1300" max="1536" width="11.42578125" style="4"/>
    <col min="1537" max="1537" width="21.7109375" style="4" customWidth="1"/>
    <col min="1538" max="1538" width="18.7109375" style="4" customWidth="1"/>
    <col min="1539" max="1539" width="16.5703125" style="4" customWidth="1"/>
    <col min="1540" max="1540" width="23.42578125" style="4" customWidth="1"/>
    <col min="1541" max="1541" width="19" style="4" customWidth="1"/>
    <col min="1542" max="1542" width="14" style="4" customWidth="1"/>
    <col min="1543" max="1547" width="11.85546875" style="4" customWidth="1"/>
    <col min="1548" max="1548" width="15.7109375" style="4" customWidth="1"/>
    <col min="1549" max="1549" width="5.28515625" style="4" customWidth="1"/>
    <col min="1550" max="1550" width="5.7109375" style="4" customWidth="1"/>
    <col min="1551" max="1554" width="3.28515625" style="4" customWidth="1"/>
    <col min="1555" max="1555" width="1.7109375" style="4" customWidth="1"/>
    <col min="1556" max="1792" width="11.42578125" style="4"/>
    <col min="1793" max="1793" width="21.7109375" style="4" customWidth="1"/>
    <col min="1794" max="1794" width="18.7109375" style="4" customWidth="1"/>
    <col min="1795" max="1795" width="16.5703125" style="4" customWidth="1"/>
    <col min="1796" max="1796" width="23.42578125" style="4" customWidth="1"/>
    <col min="1797" max="1797" width="19" style="4" customWidth="1"/>
    <col min="1798" max="1798" width="14" style="4" customWidth="1"/>
    <col min="1799" max="1803" width="11.85546875" style="4" customWidth="1"/>
    <col min="1804" max="1804" width="15.7109375" style="4" customWidth="1"/>
    <col min="1805" max="1805" width="5.28515625" style="4" customWidth="1"/>
    <col min="1806" max="1806" width="5.7109375" style="4" customWidth="1"/>
    <col min="1807" max="1810" width="3.28515625" style="4" customWidth="1"/>
    <col min="1811" max="1811" width="1.7109375" style="4" customWidth="1"/>
    <col min="1812" max="2048" width="11.42578125" style="4"/>
    <col min="2049" max="2049" width="21.7109375" style="4" customWidth="1"/>
    <col min="2050" max="2050" width="18.7109375" style="4" customWidth="1"/>
    <col min="2051" max="2051" width="16.5703125" style="4" customWidth="1"/>
    <col min="2052" max="2052" width="23.42578125" style="4" customWidth="1"/>
    <col min="2053" max="2053" width="19" style="4" customWidth="1"/>
    <col min="2054" max="2054" width="14" style="4" customWidth="1"/>
    <col min="2055" max="2059" width="11.85546875" style="4" customWidth="1"/>
    <col min="2060" max="2060" width="15.7109375" style="4" customWidth="1"/>
    <col min="2061" max="2061" width="5.28515625" style="4" customWidth="1"/>
    <col min="2062" max="2062" width="5.7109375" style="4" customWidth="1"/>
    <col min="2063" max="2066" width="3.28515625" style="4" customWidth="1"/>
    <col min="2067" max="2067" width="1.7109375" style="4" customWidth="1"/>
    <col min="2068" max="2304" width="11.42578125" style="4"/>
    <col min="2305" max="2305" width="21.7109375" style="4" customWidth="1"/>
    <col min="2306" max="2306" width="18.7109375" style="4" customWidth="1"/>
    <col min="2307" max="2307" width="16.5703125" style="4" customWidth="1"/>
    <col min="2308" max="2308" width="23.42578125" style="4" customWidth="1"/>
    <col min="2309" max="2309" width="19" style="4" customWidth="1"/>
    <col min="2310" max="2310" width="14" style="4" customWidth="1"/>
    <col min="2311" max="2315" width="11.85546875" style="4" customWidth="1"/>
    <col min="2316" max="2316" width="15.7109375" style="4" customWidth="1"/>
    <col min="2317" max="2317" width="5.28515625" style="4" customWidth="1"/>
    <col min="2318" max="2318" width="5.7109375" style="4" customWidth="1"/>
    <col min="2319" max="2322" width="3.28515625" style="4" customWidth="1"/>
    <col min="2323" max="2323" width="1.7109375" style="4" customWidth="1"/>
    <col min="2324" max="2560" width="11.42578125" style="4"/>
    <col min="2561" max="2561" width="21.7109375" style="4" customWidth="1"/>
    <col min="2562" max="2562" width="18.7109375" style="4" customWidth="1"/>
    <col min="2563" max="2563" width="16.5703125" style="4" customWidth="1"/>
    <col min="2564" max="2564" width="23.42578125" style="4" customWidth="1"/>
    <col min="2565" max="2565" width="19" style="4" customWidth="1"/>
    <col min="2566" max="2566" width="14" style="4" customWidth="1"/>
    <col min="2567" max="2571" width="11.85546875" style="4" customWidth="1"/>
    <col min="2572" max="2572" width="15.7109375" style="4" customWidth="1"/>
    <col min="2573" max="2573" width="5.28515625" style="4" customWidth="1"/>
    <col min="2574" max="2574" width="5.7109375" style="4" customWidth="1"/>
    <col min="2575" max="2578" width="3.28515625" style="4" customWidth="1"/>
    <col min="2579" max="2579" width="1.7109375" style="4" customWidth="1"/>
    <col min="2580" max="2816" width="11.42578125" style="4"/>
    <col min="2817" max="2817" width="21.7109375" style="4" customWidth="1"/>
    <col min="2818" max="2818" width="18.7109375" style="4" customWidth="1"/>
    <col min="2819" max="2819" width="16.5703125" style="4" customWidth="1"/>
    <col min="2820" max="2820" width="23.42578125" style="4" customWidth="1"/>
    <col min="2821" max="2821" width="19" style="4" customWidth="1"/>
    <col min="2822" max="2822" width="14" style="4" customWidth="1"/>
    <col min="2823" max="2827" width="11.85546875" style="4" customWidth="1"/>
    <col min="2828" max="2828" width="15.7109375" style="4" customWidth="1"/>
    <col min="2829" max="2829" width="5.28515625" style="4" customWidth="1"/>
    <col min="2830" max="2830" width="5.7109375" style="4" customWidth="1"/>
    <col min="2831" max="2834" width="3.28515625" style="4" customWidth="1"/>
    <col min="2835" max="2835" width="1.7109375" style="4" customWidth="1"/>
    <col min="2836" max="3072" width="11.42578125" style="4"/>
    <col min="3073" max="3073" width="21.7109375" style="4" customWidth="1"/>
    <col min="3074" max="3074" width="18.7109375" style="4" customWidth="1"/>
    <col min="3075" max="3075" width="16.5703125" style="4" customWidth="1"/>
    <col min="3076" max="3076" width="23.42578125" style="4" customWidth="1"/>
    <col min="3077" max="3077" width="19" style="4" customWidth="1"/>
    <col min="3078" max="3078" width="14" style="4" customWidth="1"/>
    <col min="3079" max="3083" width="11.85546875" style="4" customWidth="1"/>
    <col min="3084" max="3084" width="15.7109375" style="4" customWidth="1"/>
    <col min="3085" max="3085" width="5.28515625" style="4" customWidth="1"/>
    <col min="3086" max="3086" width="5.7109375" style="4" customWidth="1"/>
    <col min="3087" max="3090" width="3.28515625" style="4" customWidth="1"/>
    <col min="3091" max="3091" width="1.7109375" style="4" customWidth="1"/>
    <col min="3092" max="3328" width="11.42578125" style="4"/>
    <col min="3329" max="3329" width="21.7109375" style="4" customWidth="1"/>
    <col min="3330" max="3330" width="18.7109375" style="4" customWidth="1"/>
    <col min="3331" max="3331" width="16.5703125" style="4" customWidth="1"/>
    <col min="3332" max="3332" width="23.42578125" style="4" customWidth="1"/>
    <col min="3333" max="3333" width="19" style="4" customWidth="1"/>
    <col min="3334" max="3334" width="14" style="4" customWidth="1"/>
    <col min="3335" max="3339" width="11.85546875" style="4" customWidth="1"/>
    <col min="3340" max="3340" width="15.7109375" style="4" customWidth="1"/>
    <col min="3341" max="3341" width="5.28515625" style="4" customWidth="1"/>
    <col min="3342" max="3342" width="5.7109375" style="4" customWidth="1"/>
    <col min="3343" max="3346" width="3.28515625" style="4" customWidth="1"/>
    <col min="3347" max="3347" width="1.7109375" style="4" customWidth="1"/>
    <col min="3348" max="3584" width="11.42578125" style="4"/>
    <col min="3585" max="3585" width="21.7109375" style="4" customWidth="1"/>
    <col min="3586" max="3586" width="18.7109375" style="4" customWidth="1"/>
    <col min="3587" max="3587" width="16.5703125" style="4" customWidth="1"/>
    <col min="3588" max="3588" width="23.42578125" style="4" customWidth="1"/>
    <col min="3589" max="3589" width="19" style="4" customWidth="1"/>
    <col min="3590" max="3590" width="14" style="4" customWidth="1"/>
    <col min="3591" max="3595" width="11.85546875" style="4" customWidth="1"/>
    <col min="3596" max="3596" width="15.7109375" style="4" customWidth="1"/>
    <col min="3597" max="3597" width="5.28515625" style="4" customWidth="1"/>
    <col min="3598" max="3598" width="5.7109375" style="4" customWidth="1"/>
    <col min="3599" max="3602" width="3.28515625" style="4" customWidth="1"/>
    <col min="3603" max="3603" width="1.7109375" style="4" customWidth="1"/>
    <col min="3604" max="3840" width="11.42578125" style="4"/>
    <col min="3841" max="3841" width="21.7109375" style="4" customWidth="1"/>
    <col min="3842" max="3842" width="18.7109375" style="4" customWidth="1"/>
    <col min="3843" max="3843" width="16.5703125" style="4" customWidth="1"/>
    <col min="3844" max="3844" width="23.42578125" style="4" customWidth="1"/>
    <col min="3845" max="3845" width="19" style="4" customWidth="1"/>
    <col min="3846" max="3846" width="14" style="4" customWidth="1"/>
    <col min="3847" max="3851" width="11.85546875" style="4" customWidth="1"/>
    <col min="3852" max="3852" width="15.7109375" style="4" customWidth="1"/>
    <col min="3853" max="3853" width="5.28515625" style="4" customWidth="1"/>
    <col min="3854" max="3854" width="5.7109375" style="4" customWidth="1"/>
    <col min="3855" max="3858" width="3.28515625" style="4" customWidth="1"/>
    <col min="3859" max="3859" width="1.7109375" style="4" customWidth="1"/>
    <col min="3860" max="4096" width="11.42578125" style="4"/>
    <col min="4097" max="4097" width="21.7109375" style="4" customWidth="1"/>
    <col min="4098" max="4098" width="18.7109375" style="4" customWidth="1"/>
    <col min="4099" max="4099" width="16.5703125" style="4" customWidth="1"/>
    <col min="4100" max="4100" width="23.42578125" style="4" customWidth="1"/>
    <col min="4101" max="4101" width="19" style="4" customWidth="1"/>
    <col min="4102" max="4102" width="14" style="4" customWidth="1"/>
    <col min="4103" max="4107" width="11.85546875" style="4" customWidth="1"/>
    <col min="4108" max="4108" width="15.7109375" style="4" customWidth="1"/>
    <col min="4109" max="4109" width="5.28515625" style="4" customWidth="1"/>
    <col min="4110" max="4110" width="5.7109375" style="4" customWidth="1"/>
    <col min="4111" max="4114" width="3.28515625" style="4" customWidth="1"/>
    <col min="4115" max="4115" width="1.7109375" style="4" customWidth="1"/>
    <col min="4116" max="4352" width="11.42578125" style="4"/>
    <col min="4353" max="4353" width="21.7109375" style="4" customWidth="1"/>
    <col min="4354" max="4354" width="18.7109375" style="4" customWidth="1"/>
    <col min="4355" max="4355" width="16.5703125" style="4" customWidth="1"/>
    <col min="4356" max="4356" width="23.42578125" style="4" customWidth="1"/>
    <col min="4357" max="4357" width="19" style="4" customWidth="1"/>
    <col min="4358" max="4358" width="14" style="4" customWidth="1"/>
    <col min="4359" max="4363" width="11.85546875" style="4" customWidth="1"/>
    <col min="4364" max="4364" width="15.7109375" style="4" customWidth="1"/>
    <col min="4365" max="4365" width="5.28515625" style="4" customWidth="1"/>
    <col min="4366" max="4366" width="5.7109375" style="4" customWidth="1"/>
    <col min="4367" max="4370" width="3.28515625" style="4" customWidth="1"/>
    <col min="4371" max="4371" width="1.7109375" style="4" customWidth="1"/>
    <col min="4372" max="4608" width="11.42578125" style="4"/>
    <col min="4609" max="4609" width="21.7109375" style="4" customWidth="1"/>
    <col min="4610" max="4610" width="18.7109375" style="4" customWidth="1"/>
    <col min="4611" max="4611" width="16.5703125" style="4" customWidth="1"/>
    <col min="4612" max="4612" width="23.42578125" style="4" customWidth="1"/>
    <col min="4613" max="4613" width="19" style="4" customWidth="1"/>
    <col min="4614" max="4614" width="14" style="4" customWidth="1"/>
    <col min="4615" max="4619" width="11.85546875" style="4" customWidth="1"/>
    <col min="4620" max="4620" width="15.7109375" style="4" customWidth="1"/>
    <col min="4621" max="4621" width="5.28515625" style="4" customWidth="1"/>
    <col min="4622" max="4622" width="5.7109375" style="4" customWidth="1"/>
    <col min="4623" max="4626" width="3.28515625" style="4" customWidth="1"/>
    <col min="4627" max="4627" width="1.7109375" style="4" customWidth="1"/>
    <col min="4628" max="4864" width="11.42578125" style="4"/>
    <col min="4865" max="4865" width="21.7109375" style="4" customWidth="1"/>
    <col min="4866" max="4866" width="18.7109375" style="4" customWidth="1"/>
    <col min="4867" max="4867" width="16.5703125" style="4" customWidth="1"/>
    <col min="4868" max="4868" width="23.42578125" style="4" customWidth="1"/>
    <col min="4869" max="4869" width="19" style="4" customWidth="1"/>
    <col min="4870" max="4870" width="14" style="4" customWidth="1"/>
    <col min="4871" max="4875" width="11.85546875" style="4" customWidth="1"/>
    <col min="4876" max="4876" width="15.7109375" style="4" customWidth="1"/>
    <col min="4877" max="4877" width="5.28515625" style="4" customWidth="1"/>
    <col min="4878" max="4878" width="5.7109375" style="4" customWidth="1"/>
    <col min="4879" max="4882" width="3.28515625" style="4" customWidth="1"/>
    <col min="4883" max="4883" width="1.7109375" style="4" customWidth="1"/>
    <col min="4884" max="5120" width="11.42578125" style="4"/>
    <col min="5121" max="5121" width="21.7109375" style="4" customWidth="1"/>
    <col min="5122" max="5122" width="18.7109375" style="4" customWidth="1"/>
    <col min="5123" max="5123" width="16.5703125" style="4" customWidth="1"/>
    <col min="5124" max="5124" width="23.42578125" style="4" customWidth="1"/>
    <col min="5125" max="5125" width="19" style="4" customWidth="1"/>
    <col min="5126" max="5126" width="14" style="4" customWidth="1"/>
    <col min="5127" max="5131" width="11.85546875" style="4" customWidth="1"/>
    <col min="5132" max="5132" width="15.7109375" style="4" customWidth="1"/>
    <col min="5133" max="5133" width="5.28515625" style="4" customWidth="1"/>
    <col min="5134" max="5134" width="5.7109375" style="4" customWidth="1"/>
    <col min="5135" max="5138" width="3.28515625" style="4" customWidth="1"/>
    <col min="5139" max="5139" width="1.7109375" style="4" customWidth="1"/>
    <col min="5140" max="5376" width="11.42578125" style="4"/>
    <col min="5377" max="5377" width="21.7109375" style="4" customWidth="1"/>
    <col min="5378" max="5378" width="18.7109375" style="4" customWidth="1"/>
    <col min="5379" max="5379" width="16.5703125" style="4" customWidth="1"/>
    <col min="5380" max="5380" width="23.42578125" style="4" customWidth="1"/>
    <col min="5381" max="5381" width="19" style="4" customWidth="1"/>
    <col min="5382" max="5382" width="14" style="4" customWidth="1"/>
    <col min="5383" max="5387" width="11.85546875" style="4" customWidth="1"/>
    <col min="5388" max="5388" width="15.7109375" style="4" customWidth="1"/>
    <col min="5389" max="5389" width="5.28515625" style="4" customWidth="1"/>
    <col min="5390" max="5390" width="5.7109375" style="4" customWidth="1"/>
    <col min="5391" max="5394" width="3.28515625" style="4" customWidth="1"/>
    <col min="5395" max="5395" width="1.7109375" style="4" customWidth="1"/>
    <col min="5396" max="5632" width="11.42578125" style="4"/>
    <col min="5633" max="5633" width="21.7109375" style="4" customWidth="1"/>
    <col min="5634" max="5634" width="18.7109375" style="4" customWidth="1"/>
    <col min="5635" max="5635" width="16.5703125" style="4" customWidth="1"/>
    <col min="5636" max="5636" width="23.42578125" style="4" customWidth="1"/>
    <col min="5637" max="5637" width="19" style="4" customWidth="1"/>
    <col min="5638" max="5638" width="14" style="4" customWidth="1"/>
    <col min="5639" max="5643" width="11.85546875" style="4" customWidth="1"/>
    <col min="5644" max="5644" width="15.7109375" style="4" customWidth="1"/>
    <col min="5645" max="5645" width="5.28515625" style="4" customWidth="1"/>
    <col min="5646" max="5646" width="5.7109375" style="4" customWidth="1"/>
    <col min="5647" max="5650" width="3.28515625" style="4" customWidth="1"/>
    <col min="5651" max="5651" width="1.7109375" style="4" customWidth="1"/>
    <col min="5652" max="5888" width="11.42578125" style="4"/>
    <col min="5889" max="5889" width="21.7109375" style="4" customWidth="1"/>
    <col min="5890" max="5890" width="18.7109375" style="4" customWidth="1"/>
    <col min="5891" max="5891" width="16.5703125" style="4" customWidth="1"/>
    <col min="5892" max="5892" width="23.42578125" style="4" customWidth="1"/>
    <col min="5893" max="5893" width="19" style="4" customWidth="1"/>
    <col min="5894" max="5894" width="14" style="4" customWidth="1"/>
    <col min="5895" max="5899" width="11.85546875" style="4" customWidth="1"/>
    <col min="5900" max="5900" width="15.7109375" style="4" customWidth="1"/>
    <col min="5901" max="5901" width="5.28515625" style="4" customWidth="1"/>
    <col min="5902" max="5902" width="5.7109375" style="4" customWidth="1"/>
    <col min="5903" max="5906" width="3.28515625" style="4" customWidth="1"/>
    <col min="5907" max="5907" width="1.7109375" style="4" customWidth="1"/>
    <col min="5908" max="6144" width="11.42578125" style="4"/>
    <col min="6145" max="6145" width="21.7109375" style="4" customWidth="1"/>
    <col min="6146" max="6146" width="18.7109375" style="4" customWidth="1"/>
    <col min="6147" max="6147" width="16.5703125" style="4" customWidth="1"/>
    <col min="6148" max="6148" width="23.42578125" style="4" customWidth="1"/>
    <col min="6149" max="6149" width="19" style="4" customWidth="1"/>
    <col min="6150" max="6150" width="14" style="4" customWidth="1"/>
    <col min="6151" max="6155" width="11.85546875" style="4" customWidth="1"/>
    <col min="6156" max="6156" width="15.7109375" style="4" customWidth="1"/>
    <col min="6157" max="6157" width="5.28515625" style="4" customWidth="1"/>
    <col min="6158" max="6158" width="5.7109375" style="4" customWidth="1"/>
    <col min="6159" max="6162" width="3.28515625" style="4" customWidth="1"/>
    <col min="6163" max="6163" width="1.7109375" style="4" customWidth="1"/>
    <col min="6164" max="6400" width="11.42578125" style="4"/>
    <col min="6401" max="6401" width="21.7109375" style="4" customWidth="1"/>
    <col min="6402" max="6402" width="18.7109375" style="4" customWidth="1"/>
    <col min="6403" max="6403" width="16.5703125" style="4" customWidth="1"/>
    <col min="6404" max="6404" width="23.42578125" style="4" customWidth="1"/>
    <col min="6405" max="6405" width="19" style="4" customWidth="1"/>
    <col min="6406" max="6406" width="14" style="4" customWidth="1"/>
    <col min="6407" max="6411" width="11.85546875" style="4" customWidth="1"/>
    <col min="6412" max="6412" width="15.7109375" style="4" customWidth="1"/>
    <col min="6413" max="6413" width="5.28515625" style="4" customWidth="1"/>
    <col min="6414" max="6414" width="5.7109375" style="4" customWidth="1"/>
    <col min="6415" max="6418" width="3.28515625" style="4" customWidth="1"/>
    <col min="6419" max="6419" width="1.7109375" style="4" customWidth="1"/>
    <col min="6420" max="6656" width="11.42578125" style="4"/>
    <col min="6657" max="6657" width="21.7109375" style="4" customWidth="1"/>
    <col min="6658" max="6658" width="18.7109375" style="4" customWidth="1"/>
    <col min="6659" max="6659" width="16.5703125" style="4" customWidth="1"/>
    <col min="6660" max="6660" width="23.42578125" style="4" customWidth="1"/>
    <col min="6661" max="6661" width="19" style="4" customWidth="1"/>
    <col min="6662" max="6662" width="14" style="4" customWidth="1"/>
    <col min="6663" max="6667" width="11.85546875" style="4" customWidth="1"/>
    <col min="6668" max="6668" width="15.7109375" style="4" customWidth="1"/>
    <col min="6669" max="6669" width="5.28515625" style="4" customWidth="1"/>
    <col min="6670" max="6670" width="5.7109375" style="4" customWidth="1"/>
    <col min="6671" max="6674" width="3.28515625" style="4" customWidth="1"/>
    <col min="6675" max="6675" width="1.7109375" style="4" customWidth="1"/>
    <col min="6676" max="6912" width="11.42578125" style="4"/>
    <col min="6913" max="6913" width="21.7109375" style="4" customWidth="1"/>
    <col min="6914" max="6914" width="18.7109375" style="4" customWidth="1"/>
    <col min="6915" max="6915" width="16.5703125" style="4" customWidth="1"/>
    <col min="6916" max="6916" width="23.42578125" style="4" customWidth="1"/>
    <col min="6917" max="6917" width="19" style="4" customWidth="1"/>
    <col min="6918" max="6918" width="14" style="4" customWidth="1"/>
    <col min="6919" max="6923" width="11.85546875" style="4" customWidth="1"/>
    <col min="6924" max="6924" width="15.7109375" style="4" customWidth="1"/>
    <col min="6925" max="6925" width="5.28515625" style="4" customWidth="1"/>
    <col min="6926" max="6926" width="5.7109375" style="4" customWidth="1"/>
    <col min="6927" max="6930" width="3.28515625" style="4" customWidth="1"/>
    <col min="6931" max="6931" width="1.7109375" style="4" customWidth="1"/>
    <col min="6932" max="7168" width="11.42578125" style="4"/>
    <col min="7169" max="7169" width="21.7109375" style="4" customWidth="1"/>
    <col min="7170" max="7170" width="18.7109375" style="4" customWidth="1"/>
    <col min="7171" max="7171" width="16.5703125" style="4" customWidth="1"/>
    <col min="7172" max="7172" width="23.42578125" style="4" customWidth="1"/>
    <col min="7173" max="7173" width="19" style="4" customWidth="1"/>
    <col min="7174" max="7174" width="14" style="4" customWidth="1"/>
    <col min="7175" max="7179" width="11.85546875" style="4" customWidth="1"/>
    <col min="7180" max="7180" width="15.7109375" style="4" customWidth="1"/>
    <col min="7181" max="7181" width="5.28515625" style="4" customWidth="1"/>
    <col min="7182" max="7182" width="5.7109375" style="4" customWidth="1"/>
    <col min="7183" max="7186" width="3.28515625" style="4" customWidth="1"/>
    <col min="7187" max="7187" width="1.7109375" style="4" customWidth="1"/>
    <col min="7188" max="7424" width="11.42578125" style="4"/>
    <col min="7425" max="7425" width="21.7109375" style="4" customWidth="1"/>
    <col min="7426" max="7426" width="18.7109375" style="4" customWidth="1"/>
    <col min="7427" max="7427" width="16.5703125" style="4" customWidth="1"/>
    <col min="7428" max="7428" width="23.42578125" style="4" customWidth="1"/>
    <col min="7429" max="7429" width="19" style="4" customWidth="1"/>
    <col min="7430" max="7430" width="14" style="4" customWidth="1"/>
    <col min="7431" max="7435" width="11.85546875" style="4" customWidth="1"/>
    <col min="7436" max="7436" width="15.7109375" style="4" customWidth="1"/>
    <col min="7437" max="7437" width="5.28515625" style="4" customWidth="1"/>
    <col min="7438" max="7438" width="5.7109375" style="4" customWidth="1"/>
    <col min="7439" max="7442" width="3.28515625" style="4" customWidth="1"/>
    <col min="7443" max="7443" width="1.7109375" style="4" customWidth="1"/>
    <col min="7444" max="7680" width="11.42578125" style="4"/>
    <col min="7681" max="7681" width="21.7109375" style="4" customWidth="1"/>
    <col min="7682" max="7682" width="18.7109375" style="4" customWidth="1"/>
    <col min="7683" max="7683" width="16.5703125" style="4" customWidth="1"/>
    <col min="7684" max="7684" width="23.42578125" style="4" customWidth="1"/>
    <col min="7685" max="7685" width="19" style="4" customWidth="1"/>
    <col min="7686" max="7686" width="14" style="4" customWidth="1"/>
    <col min="7687" max="7691" width="11.85546875" style="4" customWidth="1"/>
    <col min="7692" max="7692" width="15.7109375" style="4" customWidth="1"/>
    <col min="7693" max="7693" width="5.28515625" style="4" customWidth="1"/>
    <col min="7694" max="7694" width="5.7109375" style="4" customWidth="1"/>
    <col min="7695" max="7698" width="3.28515625" style="4" customWidth="1"/>
    <col min="7699" max="7699" width="1.7109375" style="4" customWidth="1"/>
    <col min="7700" max="7936" width="11.42578125" style="4"/>
    <col min="7937" max="7937" width="21.7109375" style="4" customWidth="1"/>
    <col min="7938" max="7938" width="18.7109375" style="4" customWidth="1"/>
    <col min="7939" max="7939" width="16.5703125" style="4" customWidth="1"/>
    <col min="7940" max="7940" width="23.42578125" style="4" customWidth="1"/>
    <col min="7941" max="7941" width="19" style="4" customWidth="1"/>
    <col min="7942" max="7942" width="14" style="4" customWidth="1"/>
    <col min="7943" max="7947" width="11.85546875" style="4" customWidth="1"/>
    <col min="7948" max="7948" width="15.7109375" style="4" customWidth="1"/>
    <col min="7949" max="7949" width="5.28515625" style="4" customWidth="1"/>
    <col min="7950" max="7950" width="5.7109375" style="4" customWidth="1"/>
    <col min="7951" max="7954" width="3.28515625" style="4" customWidth="1"/>
    <col min="7955" max="7955" width="1.7109375" style="4" customWidth="1"/>
    <col min="7956" max="8192" width="11.42578125" style="4"/>
    <col min="8193" max="8193" width="21.7109375" style="4" customWidth="1"/>
    <col min="8194" max="8194" width="18.7109375" style="4" customWidth="1"/>
    <col min="8195" max="8195" width="16.5703125" style="4" customWidth="1"/>
    <col min="8196" max="8196" width="23.42578125" style="4" customWidth="1"/>
    <col min="8197" max="8197" width="19" style="4" customWidth="1"/>
    <col min="8198" max="8198" width="14" style="4" customWidth="1"/>
    <col min="8199" max="8203" width="11.85546875" style="4" customWidth="1"/>
    <col min="8204" max="8204" width="15.7109375" style="4" customWidth="1"/>
    <col min="8205" max="8205" width="5.28515625" style="4" customWidth="1"/>
    <col min="8206" max="8206" width="5.7109375" style="4" customWidth="1"/>
    <col min="8207" max="8210" width="3.28515625" style="4" customWidth="1"/>
    <col min="8211" max="8211" width="1.7109375" style="4" customWidth="1"/>
    <col min="8212" max="8448" width="11.42578125" style="4"/>
    <col min="8449" max="8449" width="21.7109375" style="4" customWidth="1"/>
    <col min="8450" max="8450" width="18.7109375" style="4" customWidth="1"/>
    <col min="8451" max="8451" width="16.5703125" style="4" customWidth="1"/>
    <col min="8452" max="8452" width="23.42578125" style="4" customWidth="1"/>
    <col min="8453" max="8453" width="19" style="4" customWidth="1"/>
    <col min="8454" max="8454" width="14" style="4" customWidth="1"/>
    <col min="8455" max="8459" width="11.85546875" style="4" customWidth="1"/>
    <col min="8460" max="8460" width="15.7109375" style="4" customWidth="1"/>
    <col min="8461" max="8461" width="5.28515625" style="4" customWidth="1"/>
    <col min="8462" max="8462" width="5.7109375" style="4" customWidth="1"/>
    <col min="8463" max="8466" width="3.28515625" style="4" customWidth="1"/>
    <col min="8467" max="8467" width="1.7109375" style="4" customWidth="1"/>
    <col min="8468" max="8704" width="11.42578125" style="4"/>
    <col min="8705" max="8705" width="21.7109375" style="4" customWidth="1"/>
    <col min="8706" max="8706" width="18.7109375" style="4" customWidth="1"/>
    <col min="8707" max="8707" width="16.5703125" style="4" customWidth="1"/>
    <col min="8708" max="8708" width="23.42578125" style="4" customWidth="1"/>
    <col min="8709" max="8709" width="19" style="4" customWidth="1"/>
    <col min="8710" max="8710" width="14" style="4" customWidth="1"/>
    <col min="8711" max="8715" width="11.85546875" style="4" customWidth="1"/>
    <col min="8716" max="8716" width="15.7109375" style="4" customWidth="1"/>
    <col min="8717" max="8717" width="5.28515625" style="4" customWidth="1"/>
    <col min="8718" max="8718" width="5.7109375" style="4" customWidth="1"/>
    <col min="8719" max="8722" width="3.28515625" style="4" customWidth="1"/>
    <col min="8723" max="8723" width="1.7109375" style="4" customWidth="1"/>
    <col min="8724" max="8960" width="11.42578125" style="4"/>
    <col min="8961" max="8961" width="21.7109375" style="4" customWidth="1"/>
    <col min="8962" max="8962" width="18.7109375" style="4" customWidth="1"/>
    <col min="8963" max="8963" width="16.5703125" style="4" customWidth="1"/>
    <col min="8964" max="8964" width="23.42578125" style="4" customWidth="1"/>
    <col min="8965" max="8965" width="19" style="4" customWidth="1"/>
    <col min="8966" max="8966" width="14" style="4" customWidth="1"/>
    <col min="8967" max="8971" width="11.85546875" style="4" customWidth="1"/>
    <col min="8972" max="8972" width="15.7109375" style="4" customWidth="1"/>
    <col min="8973" max="8973" width="5.28515625" style="4" customWidth="1"/>
    <col min="8974" max="8974" width="5.7109375" style="4" customWidth="1"/>
    <col min="8975" max="8978" width="3.28515625" style="4" customWidth="1"/>
    <col min="8979" max="8979" width="1.7109375" style="4" customWidth="1"/>
    <col min="8980" max="9216" width="11.42578125" style="4"/>
    <col min="9217" max="9217" width="21.7109375" style="4" customWidth="1"/>
    <col min="9218" max="9218" width="18.7109375" style="4" customWidth="1"/>
    <col min="9219" max="9219" width="16.5703125" style="4" customWidth="1"/>
    <col min="9220" max="9220" width="23.42578125" style="4" customWidth="1"/>
    <col min="9221" max="9221" width="19" style="4" customWidth="1"/>
    <col min="9222" max="9222" width="14" style="4" customWidth="1"/>
    <col min="9223" max="9227" width="11.85546875" style="4" customWidth="1"/>
    <col min="9228" max="9228" width="15.7109375" style="4" customWidth="1"/>
    <col min="9229" max="9229" width="5.28515625" style="4" customWidth="1"/>
    <col min="9230" max="9230" width="5.7109375" style="4" customWidth="1"/>
    <col min="9231" max="9234" width="3.28515625" style="4" customWidth="1"/>
    <col min="9235" max="9235" width="1.7109375" style="4" customWidth="1"/>
    <col min="9236" max="9472" width="11.42578125" style="4"/>
    <col min="9473" max="9473" width="21.7109375" style="4" customWidth="1"/>
    <col min="9474" max="9474" width="18.7109375" style="4" customWidth="1"/>
    <col min="9475" max="9475" width="16.5703125" style="4" customWidth="1"/>
    <col min="9476" max="9476" width="23.42578125" style="4" customWidth="1"/>
    <col min="9477" max="9477" width="19" style="4" customWidth="1"/>
    <col min="9478" max="9478" width="14" style="4" customWidth="1"/>
    <col min="9479" max="9483" width="11.85546875" style="4" customWidth="1"/>
    <col min="9484" max="9484" width="15.7109375" style="4" customWidth="1"/>
    <col min="9485" max="9485" width="5.28515625" style="4" customWidth="1"/>
    <col min="9486" max="9486" width="5.7109375" style="4" customWidth="1"/>
    <col min="9487" max="9490" width="3.28515625" style="4" customWidth="1"/>
    <col min="9491" max="9491" width="1.7109375" style="4" customWidth="1"/>
    <col min="9492" max="9728" width="11.42578125" style="4"/>
    <col min="9729" max="9729" width="21.7109375" style="4" customWidth="1"/>
    <col min="9730" max="9730" width="18.7109375" style="4" customWidth="1"/>
    <col min="9731" max="9731" width="16.5703125" style="4" customWidth="1"/>
    <col min="9732" max="9732" width="23.42578125" style="4" customWidth="1"/>
    <col min="9733" max="9733" width="19" style="4" customWidth="1"/>
    <col min="9734" max="9734" width="14" style="4" customWidth="1"/>
    <col min="9735" max="9739" width="11.85546875" style="4" customWidth="1"/>
    <col min="9740" max="9740" width="15.7109375" style="4" customWidth="1"/>
    <col min="9741" max="9741" width="5.28515625" style="4" customWidth="1"/>
    <col min="9742" max="9742" width="5.7109375" style="4" customWidth="1"/>
    <col min="9743" max="9746" width="3.28515625" style="4" customWidth="1"/>
    <col min="9747" max="9747" width="1.7109375" style="4" customWidth="1"/>
    <col min="9748" max="9984" width="11.42578125" style="4"/>
    <col min="9985" max="9985" width="21.7109375" style="4" customWidth="1"/>
    <col min="9986" max="9986" width="18.7109375" style="4" customWidth="1"/>
    <col min="9987" max="9987" width="16.5703125" style="4" customWidth="1"/>
    <col min="9988" max="9988" width="23.42578125" style="4" customWidth="1"/>
    <col min="9989" max="9989" width="19" style="4" customWidth="1"/>
    <col min="9990" max="9990" width="14" style="4" customWidth="1"/>
    <col min="9991" max="9995" width="11.85546875" style="4" customWidth="1"/>
    <col min="9996" max="9996" width="15.7109375" style="4" customWidth="1"/>
    <col min="9997" max="9997" width="5.28515625" style="4" customWidth="1"/>
    <col min="9998" max="9998" width="5.7109375" style="4" customWidth="1"/>
    <col min="9999" max="10002" width="3.28515625" style="4" customWidth="1"/>
    <col min="10003" max="10003" width="1.7109375" style="4" customWidth="1"/>
    <col min="10004" max="10240" width="11.42578125" style="4"/>
    <col min="10241" max="10241" width="21.7109375" style="4" customWidth="1"/>
    <col min="10242" max="10242" width="18.7109375" style="4" customWidth="1"/>
    <col min="10243" max="10243" width="16.5703125" style="4" customWidth="1"/>
    <col min="10244" max="10244" width="23.42578125" style="4" customWidth="1"/>
    <col min="10245" max="10245" width="19" style="4" customWidth="1"/>
    <col min="10246" max="10246" width="14" style="4" customWidth="1"/>
    <col min="10247" max="10251" width="11.85546875" style="4" customWidth="1"/>
    <col min="10252" max="10252" width="15.7109375" style="4" customWidth="1"/>
    <col min="10253" max="10253" width="5.28515625" style="4" customWidth="1"/>
    <col min="10254" max="10254" width="5.7109375" style="4" customWidth="1"/>
    <col min="10255" max="10258" width="3.28515625" style="4" customWidth="1"/>
    <col min="10259" max="10259" width="1.7109375" style="4" customWidth="1"/>
    <col min="10260" max="10496" width="11.42578125" style="4"/>
    <col min="10497" max="10497" width="21.7109375" style="4" customWidth="1"/>
    <col min="10498" max="10498" width="18.7109375" style="4" customWidth="1"/>
    <col min="10499" max="10499" width="16.5703125" style="4" customWidth="1"/>
    <col min="10500" max="10500" width="23.42578125" style="4" customWidth="1"/>
    <col min="10501" max="10501" width="19" style="4" customWidth="1"/>
    <col min="10502" max="10502" width="14" style="4" customWidth="1"/>
    <col min="10503" max="10507" width="11.85546875" style="4" customWidth="1"/>
    <col min="10508" max="10508" width="15.7109375" style="4" customWidth="1"/>
    <col min="10509" max="10509" width="5.28515625" style="4" customWidth="1"/>
    <col min="10510" max="10510" width="5.7109375" style="4" customWidth="1"/>
    <col min="10511" max="10514" width="3.28515625" style="4" customWidth="1"/>
    <col min="10515" max="10515" width="1.7109375" style="4" customWidth="1"/>
    <col min="10516" max="10752" width="11.42578125" style="4"/>
    <col min="10753" max="10753" width="21.7109375" style="4" customWidth="1"/>
    <col min="10754" max="10754" width="18.7109375" style="4" customWidth="1"/>
    <col min="10755" max="10755" width="16.5703125" style="4" customWidth="1"/>
    <col min="10756" max="10756" width="23.42578125" style="4" customWidth="1"/>
    <col min="10757" max="10757" width="19" style="4" customWidth="1"/>
    <col min="10758" max="10758" width="14" style="4" customWidth="1"/>
    <col min="10759" max="10763" width="11.85546875" style="4" customWidth="1"/>
    <col min="10764" max="10764" width="15.7109375" style="4" customWidth="1"/>
    <col min="10765" max="10765" width="5.28515625" style="4" customWidth="1"/>
    <col min="10766" max="10766" width="5.7109375" style="4" customWidth="1"/>
    <col min="10767" max="10770" width="3.28515625" style="4" customWidth="1"/>
    <col min="10771" max="10771" width="1.7109375" style="4" customWidth="1"/>
    <col min="10772" max="11008" width="11.42578125" style="4"/>
    <col min="11009" max="11009" width="21.7109375" style="4" customWidth="1"/>
    <col min="11010" max="11010" width="18.7109375" style="4" customWidth="1"/>
    <col min="11011" max="11011" width="16.5703125" style="4" customWidth="1"/>
    <col min="11012" max="11012" width="23.42578125" style="4" customWidth="1"/>
    <col min="11013" max="11013" width="19" style="4" customWidth="1"/>
    <col min="11014" max="11014" width="14" style="4" customWidth="1"/>
    <col min="11015" max="11019" width="11.85546875" style="4" customWidth="1"/>
    <col min="11020" max="11020" width="15.7109375" style="4" customWidth="1"/>
    <col min="11021" max="11021" width="5.28515625" style="4" customWidth="1"/>
    <col min="11022" max="11022" width="5.7109375" style="4" customWidth="1"/>
    <col min="11023" max="11026" width="3.28515625" style="4" customWidth="1"/>
    <col min="11027" max="11027" width="1.7109375" style="4" customWidth="1"/>
    <col min="11028" max="11264" width="11.42578125" style="4"/>
    <col min="11265" max="11265" width="21.7109375" style="4" customWidth="1"/>
    <col min="11266" max="11266" width="18.7109375" style="4" customWidth="1"/>
    <col min="11267" max="11267" width="16.5703125" style="4" customWidth="1"/>
    <col min="11268" max="11268" width="23.42578125" style="4" customWidth="1"/>
    <col min="11269" max="11269" width="19" style="4" customWidth="1"/>
    <col min="11270" max="11270" width="14" style="4" customWidth="1"/>
    <col min="11271" max="11275" width="11.85546875" style="4" customWidth="1"/>
    <col min="11276" max="11276" width="15.7109375" style="4" customWidth="1"/>
    <col min="11277" max="11277" width="5.28515625" style="4" customWidth="1"/>
    <col min="11278" max="11278" width="5.7109375" style="4" customWidth="1"/>
    <col min="11279" max="11282" width="3.28515625" style="4" customWidth="1"/>
    <col min="11283" max="11283" width="1.7109375" style="4" customWidth="1"/>
    <col min="11284" max="11520" width="11.42578125" style="4"/>
    <col min="11521" max="11521" width="21.7109375" style="4" customWidth="1"/>
    <col min="11522" max="11522" width="18.7109375" style="4" customWidth="1"/>
    <col min="11523" max="11523" width="16.5703125" style="4" customWidth="1"/>
    <col min="11524" max="11524" width="23.42578125" style="4" customWidth="1"/>
    <col min="11525" max="11525" width="19" style="4" customWidth="1"/>
    <col min="11526" max="11526" width="14" style="4" customWidth="1"/>
    <col min="11527" max="11531" width="11.85546875" style="4" customWidth="1"/>
    <col min="11532" max="11532" width="15.7109375" style="4" customWidth="1"/>
    <col min="11533" max="11533" width="5.28515625" style="4" customWidth="1"/>
    <col min="11534" max="11534" width="5.7109375" style="4" customWidth="1"/>
    <col min="11535" max="11538" width="3.28515625" style="4" customWidth="1"/>
    <col min="11539" max="11539" width="1.7109375" style="4" customWidth="1"/>
    <col min="11540" max="11776" width="11.42578125" style="4"/>
    <col min="11777" max="11777" width="21.7109375" style="4" customWidth="1"/>
    <col min="11778" max="11778" width="18.7109375" style="4" customWidth="1"/>
    <col min="11779" max="11779" width="16.5703125" style="4" customWidth="1"/>
    <col min="11780" max="11780" width="23.42578125" style="4" customWidth="1"/>
    <col min="11781" max="11781" width="19" style="4" customWidth="1"/>
    <col min="11782" max="11782" width="14" style="4" customWidth="1"/>
    <col min="11783" max="11787" width="11.85546875" style="4" customWidth="1"/>
    <col min="11788" max="11788" width="15.7109375" style="4" customWidth="1"/>
    <col min="11789" max="11789" width="5.28515625" style="4" customWidth="1"/>
    <col min="11790" max="11790" width="5.7109375" style="4" customWidth="1"/>
    <col min="11791" max="11794" width="3.28515625" style="4" customWidth="1"/>
    <col min="11795" max="11795" width="1.7109375" style="4" customWidth="1"/>
    <col min="11796" max="12032" width="11.42578125" style="4"/>
    <col min="12033" max="12033" width="21.7109375" style="4" customWidth="1"/>
    <col min="12034" max="12034" width="18.7109375" style="4" customWidth="1"/>
    <col min="12035" max="12035" width="16.5703125" style="4" customWidth="1"/>
    <col min="12036" max="12036" width="23.42578125" style="4" customWidth="1"/>
    <col min="12037" max="12037" width="19" style="4" customWidth="1"/>
    <col min="12038" max="12038" width="14" style="4" customWidth="1"/>
    <col min="12039" max="12043" width="11.85546875" style="4" customWidth="1"/>
    <col min="12044" max="12044" width="15.7109375" style="4" customWidth="1"/>
    <col min="12045" max="12045" width="5.28515625" style="4" customWidth="1"/>
    <col min="12046" max="12046" width="5.7109375" style="4" customWidth="1"/>
    <col min="12047" max="12050" width="3.28515625" style="4" customWidth="1"/>
    <col min="12051" max="12051" width="1.7109375" style="4" customWidth="1"/>
    <col min="12052" max="12288" width="11.42578125" style="4"/>
    <col min="12289" max="12289" width="21.7109375" style="4" customWidth="1"/>
    <col min="12290" max="12290" width="18.7109375" style="4" customWidth="1"/>
    <col min="12291" max="12291" width="16.5703125" style="4" customWidth="1"/>
    <col min="12292" max="12292" width="23.42578125" style="4" customWidth="1"/>
    <col min="12293" max="12293" width="19" style="4" customWidth="1"/>
    <col min="12294" max="12294" width="14" style="4" customWidth="1"/>
    <col min="12295" max="12299" width="11.85546875" style="4" customWidth="1"/>
    <col min="12300" max="12300" width="15.7109375" style="4" customWidth="1"/>
    <col min="12301" max="12301" width="5.28515625" style="4" customWidth="1"/>
    <col min="12302" max="12302" width="5.7109375" style="4" customWidth="1"/>
    <col min="12303" max="12306" width="3.28515625" style="4" customWidth="1"/>
    <col min="12307" max="12307" width="1.7109375" style="4" customWidth="1"/>
    <col min="12308" max="12544" width="11.42578125" style="4"/>
    <col min="12545" max="12545" width="21.7109375" style="4" customWidth="1"/>
    <col min="12546" max="12546" width="18.7109375" style="4" customWidth="1"/>
    <col min="12547" max="12547" width="16.5703125" style="4" customWidth="1"/>
    <col min="12548" max="12548" width="23.42578125" style="4" customWidth="1"/>
    <col min="12549" max="12549" width="19" style="4" customWidth="1"/>
    <col min="12550" max="12550" width="14" style="4" customWidth="1"/>
    <col min="12551" max="12555" width="11.85546875" style="4" customWidth="1"/>
    <col min="12556" max="12556" width="15.7109375" style="4" customWidth="1"/>
    <col min="12557" max="12557" width="5.28515625" style="4" customWidth="1"/>
    <col min="12558" max="12558" width="5.7109375" style="4" customWidth="1"/>
    <col min="12559" max="12562" width="3.28515625" style="4" customWidth="1"/>
    <col min="12563" max="12563" width="1.7109375" style="4" customWidth="1"/>
    <col min="12564" max="12800" width="11.42578125" style="4"/>
    <col min="12801" max="12801" width="21.7109375" style="4" customWidth="1"/>
    <col min="12802" max="12802" width="18.7109375" style="4" customWidth="1"/>
    <col min="12803" max="12803" width="16.5703125" style="4" customWidth="1"/>
    <col min="12804" max="12804" width="23.42578125" style="4" customWidth="1"/>
    <col min="12805" max="12805" width="19" style="4" customWidth="1"/>
    <col min="12806" max="12806" width="14" style="4" customWidth="1"/>
    <col min="12807" max="12811" width="11.85546875" style="4" customWidth="1"/>
    <col min="12812" max="12812" width="15.7109375" style="4" customWidth="1"/>
    <col min="12813" max="12813" width="5.28515625" style="4" customWidth="1"/>
    <col min="12814" max="12814" width="5.7109375" style="4" customWidth="1"/>
    <col min="12815" max="12818" width="3.28515625" style="4" customWidth="1"/>
    <col min="12819" max="12819" width="1.7109375" style="4" customWidth="1"/>
    <col min="12820" max="13056" width="11.42578125" style="4"/>
    <col min="13057" max="13057" width="21.7109375" style="4" customWidth="1"/>
    <col min="13058" max="13058" width="18.7109375" style="4" customWidth="1"/>
    <col min="13059" max="13059" width="16.5703125" style="4" customWidth="1"/>
    <col min="13060" max="13060" width="23.42578125" style="4" customWidth="1"/>
    <col min="13061" max="13061" width="19" style="4" customWidth="1"/>
    <col min="13062" max="13062" width="14" style="4" customWidth="1"/>
    <col min="13063" max="13067" width="11.85546875" style="4" customWidth="1"/>
    <col min="13068" max="13068" width="15.7109375" style="4" customWidth="1"/>
    <col min="13069" max="13069" width="5.28515625" style="4" customWidth="1"/>
    <col min="13070" max="13070" width="5.7109375" style="4" customWidth="1"/>
    <col min="13071" max="13074" width="3.28515625" style="4" customWidth="1"/>
    <col min="13075" max="13075" width="1.7109375" style="4" customWidth="1"/>
    <col min="13076" max="13312" width="11.42578125" style="4"/>
    <col min="13313" max="13313" width="21.7109375" style="4" customWidth="1"/>
    <col min="13314" max="13314" width="18.7109375" style="4" customWidth="1"/>
    <col min="13315" max="13315" width="16.5703125" style="4" customWidth="1"/>
    <col min="13316" max="13316" width="23.42578125" style="4" customWidth="1"/>
    <col min="13317" max="13317" width="19" style="4" customWidth="1"/>
    <col min="13318" max="13318" width="14" style="4" customWidth="1"/>
    <col min="13319" max="13323" width="11.85546875" style="4" customWidth="1"/>
    <col min="13324" max="13324" width="15.7109375" style="4" customWidth="1"/>
    <col min="13325" max="13325" width="5.28515625" style="4" customWidth="1"/>
    <col min="13326" max="13326" width="5.7109375" style="4" customWidth="1"/>
    <col min="13327" max="13330" width="3.28515625" style="4" customWidth="1"/>
    <col min="13331" max="13331" width="1.7109375" style="4" customWidth="1"/>
    <col min="13332" max="13568" width="11.42578125" style="4"/>
    <col min="13569" max="13569" width="21.7109375" style="4" customWidth="1"/>
    <col min="13570" max="13570" width="18.7109375" style="4" customWidth="1"/>
    <col min="13571" max="13571" width="16.5703125" style="4" customWidth="1"/>
    <col min="13572" max="13572" width="23.42578125" style="4" customWidth="1"/>
    <col min="13573" max="13573" width="19" style="4" customWidth="1"/>
    <col min="13574" max="13574" width="14" style="4" customWidth="1"/>
    <col min="13575" max="13579" width="11.85546875" style="4" customWidth="1"/>
    <col min="13580" max="13580" width="15.7109375" style="4" customWidth="1"/>
    <col min="13581" max="13581" width="5.28515625" style="4" customWidth="1"/>
    <col min="13582" max="13582" width="5.7109375" style="4" customWidth="1"/>
    <col min="13583" max="13586" width="3.28515625" style="4" customWidth="1"/>
    <col min="13587" max="13587" width="1.7109375" style="4" customWidth="1"/>
    <col min="13588" max="13824" width="11.42578125" style="4"/>
    <col min="13825" max="13825" width="21.7109375" style="4" customWidth="1"/>
    <col min="13826" max="13826" width="18.7109375" style="4" customWidth="1"/>
    <col min="13827" max="13827" width="16.5703125" style="4" customWidth="1"/>
    <col min="13828" max="13828" width="23.42578125" style="4" customWidth="1"/>
    <col min="13829" max="13829" width="19" style="4" customWidth="1"/>
    <col min="13830" max="13830" width="14" style="4" customWidth="1"/>
    <col min="13831" max="13835" width="11.85546875" style="4" customWidth="1"/>
    <col min="13836" max="13836" width="15.7109375" style="4" customWidth="1"/>
    <col min="13837" max="13837" width="5.28515625" style="4" customWidth="1"/>
    <col min="13838" max="13838" width="5.7109375" style="4" customWidth="1"/>
    <col min="13839" max="13842" width="3.28515625" style="4" customWidth="1"/>
    <col min="13843" max="13843" width="1.7109375" style="4" customWidth="1"/>
    <col min="13844" max="14080" width="11.42578125" style="4"/>
    <col min="14081" max="14081" width="21.7109375" style="4" customWidth="1"/>
    <col min="14082" max="14082" width="18.7109375" style="4" customWidth="1"/>
    <col min="14083" max="14083" width="16.5703125" style="4" customWidth="1"/>
    <col min="14084" max="14084" width="23.42578125" style="4" customWidth="1"/>
    <col min="14085" max="14085" width="19" style="4" customWidth="1"/>
    <col min="14086" max="14086" width="14" style="4" customWidth="1"/>
    <col min="14087" max="14091" width="11.85546875" style="4" customWidth="1"/>
    <col min="14092" max="14092" width="15.7109375" style="4" customWidth="1"/>
    <col min="14093" max="14093" width="5.28515625" style="4" customWidth="1"/>
    <col min="14094" max="14094" width="5.7109375" style="4" customWidth="1"/>
    <col min="14095" max="14098" width="3.28515625" style="4" customWidth="1"/>
    <col min="14099" max="14099" width="1.7109375" style="4" customWidth="1"/>
    <col min="14100" max="14336" width="11.42578125" style="4"/>
    <col min="14337" max="14337" width="21.7109375" style="4" customWidth="1"/>
    <col min="14338" max="14338" width="18.7109375" style="4" customWidth="1"/>
    <col min="14339" max="14339" width="16.5703125" style="4" customWidth="1"/>
    <col min="14340" max="14340" width="23.42578125" style="4" customWidth="1"/>
    <col min="14341" max="14341" width="19" style="4" customWidth="1"/>
    <col min="14342" max="14342" width="14" style="4" customWidth="1"/>
    <col min="14343" max="14347" width="11.85546875" style="4" customWidth="1"/>
    <col min="14348" max="14348" width="15.7109375" style="4" customWidth="1"/>
    <col min="14349" max="14349" width="5.28515625" style="4" customWidth="1"/>
    <col min="14350" max="14350" width="5.7109375" style="4" customWidth="1"/>
    <col min="14351" max="14354" width="3.28515625" style="4" customWidth="1"/>
    <col min="14355" max="14355" width="1.7109375" style="4" customWidth="1"/>
    <col min="14356" max="14592" width="11.42578125" style="4"/>
    <col min="14593" max="14593" width="21.7109375" style="4" customWidth="1"/>
    <col min="14594" max="14594" width="18.7109375" style="4" customWidth="1"/>
    <col min="14595" max="14595" width="16.5703125" style="4" customWidth="1"/>
    <col min="14596" max="14596" width="23.42578125" style="4" customWidth="1"/>
    <col min="14597" max="14597" width="19" style="4" customWidth="1"/>
    <col min="14598" max="14598" width="14" style="4" customWidth="1"/>
    <col min="14599" max="14603" width="11.85546875" style="4" customWidth="1"/>
    <col min="14604" max="14604" width="15.7109375" style="4" customWidth="1"/>
    <col min="14605" max="14605" width="5.28515625" style="4" customWidth="1"/>
    <col min="14606" max="14606" width="5.7109375" style="4" customWidth="1"/>
    <col min="14607" max="14610" width="3.28515625" style="4" customWidth="1"/>
    <col min="14611" max="14611" width="1.7109375" style="4" customWidth="1"/>
    <col min="14612" max="14848" width="11.42578125" style="4"/>
    <col min="14849" max="14849" width="21.7109375" style="4" customWidth="1"/>
    <col min="14850" max="14850" width="18.7109375" style="4" customWidth="1"/>
    <col min="14851" max="14851" width="16.5703125" style="4" customWidth="1"/>
    <col min="14852" max="14852" width="23.42578125" style="4" customWidth="1"/>
    <col min="14853" max="14853" width="19" style="4" customWidth="1"/>
    <col min="14854" max="14854" width="14" style="4" customWidth="1"/>
    <col min="14855" max="14859" width="11.85546875" style="4" customWidth="1"/>
    <col min="14860" max="14860" width="15.7109375" style="4" customWidth="1"/>
    <col min="14861" max="14861" width="5.28515625" style="4" customWidth="1"/>
    <col min="14862" max="14862" width="5.7109375" style="4" customWidth="1"/>
    <col min="14863" max="14866" width="3.28515625" style="4" customWidth="1"/>
    <col min="14867" max="14867" width="1.7109375" style="4" customWidth="1"/>
    <col min="14868" max="15104" width="11.42578125" style="4"/>
    <col min="15105" max="15105" width="21.7109375" style="4" customWidth="1"/>
    <col min="15106" max="15106" width="18.7109375" style="4" customWidth="1"/>
    <col min="15107" max="15107" width="16.5703125" style="4" customWidth="1"/>
    <col min="15108" max="15108" width="23.42578125" style="4" customWidth="1"/>
    <col min="15109" max="15109" width="19" style="4" customWidth="1"/>
    <col min="15110" max="15110" width="14" style="4" customWidth="1"/>
    <col min="15111" max="15115" width="11.85546875" style="4" customWidth="1"/>
    <col min="15116" max="15116" width="15.7109375" style="4" customWidth="1"/>
    <col min="15117" max="15117" width="5.28515625" style="4" customWidth="1"/>
    <col min="15118" max="15118" width="5.7109375" style="4" customWidth="1"/>
    <col min="15119" max="15122" width="3.28515625" style="4" customWidth="1"/>
    <col min="15123" max="15123" width="1.7109375" style="4" customWidth="1"/>
    <col min="15124" max="15360" width="11.42578125" style="4"/>
    <col min="15361" max="15361" width="21.7109375" style="4" customWidth="1"/>
    <col min="15362" max="15362" width="18.7109375" style="4" customWidth="1"/>
    <col min="15363" max="15363" width="16.5703125" style="4" customWidth="1"/>
    <col min="15364" max="15364" width="23.42578125" style="4" customWidth="1"/>
    <col min="15365" max="15365" width="19" style="4" customWidth="1"/>
    <col min="15366" max="15366" width="14" style="4" customWidth="1"/>
    <col min="15367" max="15371" width="11.85546875" style="4" customWidth="1"/>
    <col min="15372" max="15372" width="15.7109375" style="4" customWidth="1"/>
    <col min="15373" max="15373" width="5.28515625" style="4" customWidth="1"/>
    <col min="15374" max="15374" width="5.7109375" style="4" customWidth="1"/>
    <col min="15375" max="15378" width="3.28515625" style="4" customWidth="1"/>
    <col min="15379" max="15379" width="1.7109375" style="4" customWidth="1"/>
    <col min="15380" max="15616" width="11.42578125" style="4"/>
    <col min="15617" max="15617" width="21.7109375" style="4" customWidth="1"/>
    <col min="15618" max="15618" width="18.7109375" style="4" customWidth="1"/>
    <col min="15619" max="15619" width="16.5703125" style="4" customWidth="1"/>
    <col min="15620" max="15620" width="23.42578125" style="4" customWidth="1"/>
    <col min="15621" max="15621" width="19" style="4" customWidth="1"/>
    <col min="15622" max="15622" width="14" style="4" customWidth="1"/>
    <col min="15623" max="15627" width="11.85546875" style="4" customWidth="1"/>
    <col min="15628" max="15628" width="15.7109375" style="4" customWidth="1"/>
    <col min="15629" max="15629" width="5.28515625" style="4" customWidth="1"/>
    <col min="15630" max="15630" width="5.7109375" style="4" customWidth="1"/>
    <col min="15631" max="15634" width="3.28515625" style="4" customWidth="1"/>
    <col min="15635" max="15635" width="1.7109375" style="4" customWidth="1"/>
    <col min="15636" max="15872" width="11.42578125" style="4"/>
    <col min="15873" max="15873" width="21.7109375" style="4" customWidth="1"/>
    <col min="15874" max="15874" width="18.7109375" style="4" customWidth="1"/>
    <col min="15875" max="15875" width="16.5703125" style="4" customWidth="1"/>
    <col min="15876" max="15876" width="23.42578125" style="4" customWidth="1"/>
    <col min="15877" max="15877" width="19" style="4" customWidth="1"/>
    <col min="15878" max="15878" width="14" style="4" customWidth="1"/>
    <col min="15879" max="15883" width="11.85546875" style="4" customWidth="1"/>
    <col min="15884" max="15884" width="15.7109375" style="4" customWidth="1"/>
    <col min="15885" max="15885" width="5.28515625" style="4" customWidth="1"/>
    <col min="15886" max="15886" width="5.7109375" style="4" customWidth="1"/>
    <col min="15887" max="15890" width="3.28515625" style="4" customWidth="1"/>
    <col min="15891" max="15891" width="1.7109375" style="4" customWidth="1"/>
    <col min="15892" max="16128" width="11.42578125" style="4"/>
    <col min="16129" max="16129" width="21.7109375" style="4" customWidth="1"/>
    <col min="16130" max="16130" width="18.7109375" style="4" customWidth="1"/>
    <col min="16131" max="16131" width="16.5703125" style="4" customWidth="1"/>
    <col min="16132" max="16132" width="23.42578125" style="4" customWidth="1"/>
    <col min="16133" max="16133" width="19" style="4" customWidth="1"/>
    <col min="16134" max="16134" width="14" style="4" customWidth="1"/>
    <col min="16135" max="16139" width="11.85546875" style="4" customWidth="1"/>
    <col min="16140" max="16140" width="15.7109375" style="4" customWidth="1"/>
    <col min="16141" max="16141" width="5.28515625" style="4" customWidth="1"/>
    <col min="16142" max="16142" width="5.7109375" style="4" customWidth="1"/>
    <col min="16143" max="16146" width="3.28515625" style="4" customWidth="1"/>
    <col min="16147" max="16147" width="1.7109375" style="4" customWidth="1"/>
    <col min="16148" max="16384" width="11.42578125" style="4"/>
  </cols>
  <sheetData>
    <row r="2" spans="1:18" ht="24.95" customHeight="1" x14ac:dyDescent="0.25">
      <c r="A2" s="5" t="s">
        <v>141</v>
      </c>
      <c r="B2" s="5" t="s">
        <v>16</v>
      </c>
      <c r="C2" s="5"/>
      <c r="D2" s="5"/>
    </row>
    <row r="3" spans="1:18" ht="24.95" customHeight="1" x14ac:dyDescent="0.25">
      <c r="A3" s="5" t="s">
        <v>5</v>
      </c>
      <c r="B3" s="6" t="s">
        <v>22</v>
      </c>
      <c r="C3" s="7"/>
      <c r="D3" s="5"/>
    </row>
    <row r="4" spans="1:18" ht="24.95" customHeight="1" x14ac:dyDescent="0.25">
      <c r="A4" s="5" t="s">
        <v>19</v>
      </c>
      <c r="B4" s="8" t="s">
        <v>43</v>
      </c>
      <c r="C4" s="8"/>
      <c r="D4" s="8"/>
    </row>
    <row r="5" spans="1:18" ht="24.95" customHeight="1" x14ac:dyDescent="0.25">
      <c r="A5" s="5" t="s">
        <v>20</v>
      </c>
      <c r="B5" s="8" t="s">
        <v>21</v>
      </c>
      <c r="C5" s="5"/>
      <c r="D5" s="5"/>
      <c r="H5"/>
    </row>
    <row r="6" spans="1:18" ht="38.25" customHeight="1" x14ac:dyDescent="0.25">
      <c r="A6" s="8" t="s">
        <v>18</v>
      </c>
      <c r="B6" s="219" t="s">
        <v>44</v>
      </c>
      <c r="C6" s="219"/>
      <c r="D6" s="219"/>
    </row>
    <row r="7" spans="1:18" ht="42" customHeight="1" x14ac:dyDescent="0.25">
      <c r="A7" s="8" t="s">
        <v>17</v>
      </c>
      <c r="B7" s="219" t="s">
        <v>45</v>
      </c>
      <c r="C7" s="219"/>
      <c r="D7" s="219"/>
    </row>
    <row r="8" spans="1:18" ht="24.95" customHeight="1" x14ac:dyDescent="0.3">
      <c r="A8" s="5" t="s">
        <v>23</v>
      </c>
      <c r="B8" s="5"/>
      <c r="C8" s="5"/>
      <c r="J8" s="9"/>
      <c r="K8" s="9"/>
      <c r="L8" s="46" t="s">
        <v>145</v>
      </c>
    </row>
    <row r="9" spans="1:18" ht="24.95" customHeight="1" x14ac:dyDescent="0.25">
      <c r="A9" s="221" t="s">
        <v>42</v>
      </c>
      <c r="B9" s="221"/>
      <c r="C9" s="5"/>
      <c r="J9" s="9"/>
      <c r="K9" s="9"/>
      <c r="L9" s="9"/>
    </row>
    <row r="10" spans="1:18" x14ac:dyDescent="0.25">
      <c r="A10" s="10"/>
      <c r="B10" s="10"/>
      <c r="C10" s="10"/>
      <c r="D10" s="10"/>
      <c r="E10" s="10"/>
      <c r="F10" s="10"/>
      <c r="G10" s="10"/>
      <c r="H10" s="11"/>
      <c r="I10" s="11"/>
      <c r="J10" s="11"/>
      <c r="K10" s="11"/>
      <c r="L10" s="11"/>
    </row>
    <row r="11" spans="1:18" ht="29.25" customHeight="1" thickBot="1" x14ac:dyDescent="0.3">
      <c r="A11" s="208" t="s">
        <v>24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</row>
    <row r="12" spans="1:18" s="5" customFormat="1" ht="16.5" thickTop="1" x14ac:dyDescent="0.25">
      <c r="A12" s="209" t="s">
        <v>25</v>
      </c>
      <c r="B12" s="210" t="s">
        <v>26</v>
      </c>
      <c r="C12" s="210"/>
      <c r="D12" s="211" t="s">
        <v>27</v>
      </c>
      <c r="E12" s="211" t="s">
        <v>28</v>
      </c>
      <c r="F12" s="211" t="s">
        <v>29</v>
      </c>
      <c r="G12" s="211" t="s">
        <v>30</v>
      </c>
      <c r="H12" s="213" t="s">
        <v>31</v>
      </c>
      <c r="I12" s="213"/>
      <c r="J12" s="213"/>
      <c r="K12" s="213"/>
      <c r="L12" s="210" t="s">
        <v>3</v>
      </c>
      <c r="M12" s="210" t="s">
        <v>4</v>
      </c>
      <c r="N12" s="210"/>
      <c r="O12" s="210"/>
      <c r="P12" s="210"/>
      <c r="Q12" s="210"/>
      <c r="R12" s="214"/>
    </row>
    <row r="13" spans="1:18" s="5" customFormat="1" x14ac:dyDescent="0.25">
      <c r="A13" s="197"/>
      <c r="B13" s="198"/>
      <c r="C13" s="198"/>
      <c r="D13" s="212"/>
      <c r="E13" s="212"/>
      <c r="F13" s="212"/>
      <c r="G13" s="212"/>
      <c r="H13" s="155" t="s">
        <v>0</v>
      </c>
      <c r="I13" s="155" t="s">
        <v>1</v>
      </c>
      <c r="J13" s="155" t="s">
        <v>32</v>
      </c>
      <c r="K13" s="155" t="s">
        <v>2</v>
      </c>
      <c r="L13" s="198"/>
      <c r="M13" s="198"/>
      <c r="N13" s="198"/>
      <c r="O13" s="198"/>
      <c r="P13" s="198"/>
      <c r="Q13" s="198"/>
      <c r="R13" s="215"/>
    </row>
    <row r="14" spans="1:18" ht="89.25" customHeight="1" thickBot="1" x14ac:dyDescent="0.3">
      <c r="A14" s="3" t="s">
        <v>83</v>
      </c>
      <c r="B14" s="216" t="s">
        <v>90</v>
      </c>
      <c r="C14" s="216"/>
      <c r="D14" s="29" t="s">
        <v>91</v>
      </c>
      <c r="E14" s="12" t="s">
        <v>92</v>
      </c>
      <c r="F14" s="12">
        <v>4</v>
      </c>
      <c r="G14" s="12">
        <v>4</v>
      </c>
      <c r="H14" s="13">
        <v>1</v>
      </c>
      <c r="I14" s="13">
        <v>1</v>
      </c>
      <c r="J14" s="13">
        <v>1</v>
      </c>
      <c r="K14" s="14">
        <v>1</v>
      </c>
      <c r="L14" s="132">
        <f>+C45+C58+C70+C90</f>
        <v>68980250</v>
      </c>
      <c r="M14" s="217"/>
      <c r="N14" s="217"/>
      <c r="O14" s="217"/>
      <c r="P14" s="217"/>
      <c r="Q14" s="217"/>
      <c r="R14" s="218"/>
    </row>
    <row r="15" spans="1:18" ht="20.25" thickTop="1" x14ac:dyDescent="0.35">
      <c r="A15" s="33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1:18" s="5" customFormat="1" x14ac:dyDescent="0.25">
      <c r="A16" s="197" t="s">
        <v>34</v>
      </c>
      <c r="B16" s="198"/>
      <c r="C16" s="212" t="s">
        <v>35</v>
      </c>
      <c r="D16" s="222" t="s">
        <v>6</v>
      </c>
      <c r="E16" s="222"/>
      <c r="F16" s="222"/>
      <c r="G16" s="222"/>
      <c r="H16" s="205" t="s">
        <v>36</v>
      </c>
      <c r="I16" s="205"/>
      <c r="J16" s="205"/>
      <c r="K16" s="205"/>
      <c r="L16" s="198" t="s">
        <v>37</v>
      </c>
      <c r="M16" s="205" t="s">
        <v>38</v>
      </c>
      <c r="N16" s="205"/>
      <c r="O16" s="205"/>
      <c r="P16" s="205"/>
      <c r="Q16" s="205"/>
      <c r="R16" s="206"/>
    </row>
    <row r="17" spans="1:19" s="5" customFormat="1" ht="44.25" customHeight="1" x14ac:dyDescent="0.25">
      <c r="A17" s="199"/>
      <c r="B17" s="200"/>
      <c r="C17" s="202"/>
      <c r="D17" s="156" t="s">
        <v>39</v>
      </c>
      <c r="E17" s="156" t="s">
        <v>7</v>
      </c>
      <c r="F17" s="156" t="s">
        <v>40</v>
      </c>
      <c r="G17" s="156" t="s">
        <v>8</v>
      </c>
      <c r="H17" s="156" t="s">
        <v>0</v>
      </c>
      <c r="I17" s="156" t="s">
        <v>1</v>
      </c>
      <c r="J17" s="156" t="s">
        <v>32</v>
      </c>
      <c r="K17" s="156" t="s">
        <v>2</v>
      </c>
      <c r="L17" s="200"/>
      <c r="M17" s="157" t="s">
        <v>9</v>
      </c>
      <c r="N17" s="157" t="s">
        <v>10</v>
      </c>
      <c r="O17" s="157" t="s">
        <v>11</v>
      </c>
      <c r="P17" s="157" t="s">
        <v>12</v>
      </c>
      <c r="Q17" s="157" t="s">
        <v>13</v>
      </c>
      <c r="R17" s="158" t="s">
        <v>14</v>
      </c>
    </row>
    <row r="18" spans="1:19" customFormat="1" ht="33.75" customHeight="1" x14ac:dyDescent="0.25">
      <c r="A18" s="207" t="s">
        <v>98</v>
      </c>
      <c r="B18" s="207"/>
      <c r="C18" s="193">
        <v>6000000</v>
      </c>
      <c r="D18" s="57" t="s">
        <v>69</v>
      </c>
      <c r="E18" s="58">
        <v>4</v>
      </c>
      <c r="F18" s="59">
        <v>500000</v>
      </c>
      <c r="G18" s="59">
        <f>+E18*F18</f>
        <v>2000000</v>
      </c>
      <c r="H18" s="61">
        <v>750000</v>
      </c>
      <c r="I18" s="61">
        <v>250000</v>
      </c>
      <c r="J18" s="61">
        <v>250000</v>
      </c>
      <c r="K18" s="61">
        <v>750000</v>
      </c>
      <c r="L18" s="220" t="s">
        <v>93</v>
      </c>
      <c r="M18" s="47" t="s">
        <v>95</v>
      </c>
      <c r="N18" s="41" t="s">
        <v>96</v>
      </c>
      <c r="O18" s="34">
        <v>2</v>
      </c>
      <c r="P18" s="34">
        <v>2</v>
      </c>
      <c r="Q18" s="34">
        <v>1</v>
      </c>
      <c r="R18" s="35">
        <v>1</v>
      </c>
      <c r="S18" s="1"/>
    </row>
    <row r="19" spans="1:19" customFormat="1" ht="27" customHeight="1" x14ac:dyDescent="0.25">
      <c r="A19" s="207"/>
      <c r="B19" s="207"/>
      <c r="C19" s="193"/>
      <c r="D19" s="57" t="s">
        <v>70</v>
      </c>
      <c r="E19" s="62">
        <v>4</v>
      </c>
      <c r="F19" s="59">
        <v>750000</v>
      </c>
      <c r="G19" s="59">
        <f>+E19*F19</f>
        <v>3000000</v>
      </c>
      <c r="H19" s="61">
        <v>1000000</v>
      </c>
      <c r="I19" s="61">
        <v>500000</v>
      </c>
      <c r="J19" s="61">
        <v>500000</v>
      </c>
      <c r="K19" s="61">
        <v>1000000</v>
      </c>
      <c r="L19" s="220"/>
      <c r="M19" s="47" t="s">
        <v>95</v>
      </c>
      <c r="N19" s="41" t="s">
        <v>96</v>
      </c>
      <c r="O19" s="34">
        <v>2</v>
      </c>
      <c r="P19" s="34">
        <v>2</v>
      </c>
      <c r="Q19" s="34">
        <v>2</v>
      </c>
      <c r="R19" s="35">
        <v>1</v>
      </c>
      <c r="S19" s="1"/>
    </row>
    <row r="20" spans="1:19" ht="28.5" customHeight="1" x14ac:dyDescent="0.25">
      <c r="A20" s="207" t="s">
        <v>94</v>
      </c>
      <c r="B20" s="207"/>
      <c r="C20" s="50">
        <f>SUM(G20)</f>
        <v>1500000</v>
      </c>
      <c r="D20" s="57" t="s">
        <v>99</v>
      </c>
      <c r="E20" s="58">
        <v>30</v>
      </c>
      <c r="F20" s="59">
        <v>50000</v>
      </c>
      <c r="G20" s="59">
        <f>+F20*E20</f>
        <v>1500000</v>
      </c>
      <c r="H20" s="61">
        <v>100000</v>
      </c>
      <c r="I20" s="61">
        <v>100000</v>
      </c>
      <c r="J20" s="61">
        <v>100000</v>
      </c>
      <c r="K20" s="61">
        <v>100000</v>
      </c>
      <c r="L20" s="220"/>
      <c r="M20" s="47" t="s">
        <v>95</v>
      </c>
      <c r="N20" s="41" t="s">
        <v>96</v>
      </c>
      <c r="O20" s="34">
        <v>2</v>
      </c>
      <c r="P20" s="34">
        <v>2</v>
      </c>
      <c r="Q20" s="34">
        <v>2</v>
      </c>
      <c r="R20" s="35">
        <v>1</v>
      </c>
      <c r="S20" s="17"/>
    </row>
    <row r="21" spans="1:19" ht="32.25" customHeight="1" x14ac:dyDescent="0.25">
      <c r="A21" s="207" t="s">
        <v>100</v>
      </c>
      <c r="B21" s="207"/>
      <c r="C21" s="50">
        <f>SUM(G21)</f>
        <v>120000</v>
      </c>
      <c r="D21" s="57" t="s">
        <v>101</v>
      </c>
      <c r="E21" s="58">
        <v>1000</v>
      </c>
      <c r="F21" s="59">
        <v>120</v>
      </c>
      <c r="G21" s="59">
        <f>+E21*F21</f>
        <v>120000</v>
      </c>
      <c r="H21" s="59"/>
      <c r="I21" s="61"/>
      <c r="J21" s="61">
        <v>120000</v>
      </c>
      <c r="K21" s="61"/>
      <c r="L21" s="73"/>
      <c r="M21" s="47" t="s">
        <v>95</v>
      </c>
      <c r="N21" s="41" t="s">
        <v>96</v>
      </c>
      <c r="O21" s="34">
        <v>2</v>
      </c>
      <c r="P21" s="34">
        <v>2</v>
      </c>
      <c r="Q21" s="34">
        <v>1</v>
      </c>
      <c r="R21" s="35">
        <v>2</v>
      </c>
      <c r="S21" s="17"/>
    </row>
    <row r="22" spans="1:19" ht="32.25" customHeight="1" x14ac:dyDescent="0.25">
      <c r="A22" s="133"/>
      <c r="B22" s="133"/>
      <c r="C22" s="135">
        <f>SUM(G22)</f>
        <v>1200000</v>
      </c>
      <c r="D22" s="57" t="s">
        <v>102</v>
      </c>
      <c r="E22" s="58">
        <v>60</v>
      </c>
      <c r="F22" s="59">
        <v>20000</v>
      </c>
      <c r="G22" s="59">
        <f>+E22*F22</f>
        <v>1200000</v>
      </c>
      <c r="H22" s="59"/>
      <c r="I22" s="61"/>
      <c r="J22" s="61"/>
      <c r="K22" s="61"/>
      <c r="L22" s="73"/>
      <c r="M22" s="138" t="s">
        <v>95</v>
      </c>
      <c r="N22" s="138" t="s">
        <v>96</v>
      </c>
      <c r="O22" s="139">
        <v>2</v>
      </c>
      <c r="P22" s="139">
        <v>2</v>
      </c>
      <c r="Q22" s="139">
        <v>2</v>
      </c>
      <c r="R22" s="139">
        <v>1</v>
      </c>
      <c r="S22" s="17"/>
    </row>
    <row r="23" spans="1:19" ht="32.25" customHeight="1" x14ac:dyDescent="0.25">
      <c r="A23" s="133"/>
      <c r="B23" s="133"/>
      <c r="C23" s="135">
        <f t="shared" ref="C23:C25" si="0">SUM(G23)</f>
        <v>0</v>
      </c>
      <c r="D23" s="57" t="s">
        <v>103</v>
      </c>
      <c r="E23" s="58"/>
      <c r="F23" s="59"/>
      <c r="G23" s="59">
        <f t="shared" ref="G23:G37" si="1">+E23*F23</f>
        <v>0</v>
      </c>
      <c r="H23" s="59"/>
      <c r="I23" s="61"/>
      <c r="J23" s="61"/>
      <c r="K23" s="61"/>
      <c r="L23" s="73"/>
      <c r="M23" s="138" t="s">
        <v>95</v>
      </c>
      <c r="N23" s="138" t="s">
        <v>96</v>
      </c>
      <c r="O23" s="139"/>
      <c r="P23" s="139"/>
      <c r="Q23" s="139"/>
      <c r="R23" s="139"/>
      <c r="S23" s="17"/>
    </row>
    <row r="24" spans="1:19" ht="32.25" customHeight="1" x14ac:dyDescent="0.25">
      <c r="A24" s="133"/>
      <c r="B24" s="133"/>
      <c r="C24" s="135">
        <f t="shared" si="0"/>
        <v>0</v>
      </c>
      <c r="D24" s="57"/>
      <c r="E24" s="58"/>
      <c r="F24" s="59"/>
      <c r="G24" s="59">
        <f t="shared" si="1"/>
        <v>0</v>
      </c>
      <c r="H24" s="59"/>
      <c r="I24" s="61"/>
      <c r="J24" s="61"/>
      <c r="K24" s="61"/>
      <c r="L24" s="73"/>
      <c r="M24" s="138"/>
      <c r="N24" s="138"/>
      <c r="O24" s="139"/>
      <c r="P24" s="139"/>
      <c r="Q24" s="139"/>
      <c r="R24" s="139"/>
      <c r="S24" s="17"/>
    </row>
    <row r="25" spans="1:19" ht="32.25" customHeight="1" x14ac:dyDescent="0.25">
      <c r="A25" s="133"/>
      <c r="B25" s="133"/>
      <c r="C25" s="135">
        <f t="shared" si="0"/>
        <v>0</v>
      </c>
      <c r="D25" s="57"/>
      <c r="E25" s="58"/>
      <c r="F25" s="59"/>
      <c r="G25" s="59">
        <f t="shared" si="1"/>
        <v>0</v>
      </c>
      <c r="H25" s="59"/>
      <c r="I25" s="61"/>
      <c r="J25" s="61"/>
      <c r="K25" s="61"/>
      <c r="L25" s="73"/>
      <c r="M25" s="138"/>
      <c r="N25" s="138"/>
      <c r="O25" s="139"/>
      <c r="P25" s="139"/>
      <c r="Q25" s="139"/>
      <c r="R25" s="139"/>
      <c r="S25" s="17"/>
    </row>
    <row r="26" spans="1:19" ht="39" customHeight="1" x14ac:dyDescent="0.25">
      <c r="A26" s="177" t="s">
        <v>82</v>
      </c>
      <c r="B26" s="178"/>
      <c r="C26" s="183">
        <f>SUM(G26:G37)</f>
        <v>15100000</v>
      </c>
      <c r="D26" s="57" t="s">
        <v>111</v>
      </c>
      <c r="E26" s="58">
        <v>400000</v>
      </c>
      <c r="F26" s="59">
        <v>10</v>
      </c>
      <c r="G26" s="59">
        <f>+E26*F26</f>
        <v>4000000</v>
      </c>
      <c r="H26" s="61">
        <v>3000000</v>
      </c>
      <c r="I26" s="58"/>
      <c r="J26" s="61">
        <v>2000000</v>
      </c>
      <c r="K26" s="61"/>
      <c r="L26" s="134"/>
      <c r="M26" s="51" t="s">
        <v>95</v>
      </c>
      <c r="N26" s="42" t="s">
        <v>96</v>
      </c>
      <c r="O26" s="37">
        <v>2</v>
      </c>
      <c r="P26" s="37">
        <v>2</v>
      </c>
      <c r="Q26" s="37">
        <v>2</v>
      </c>
      <c r="R26" s="37">
        <v>2</v>
      </c>
      <c r="S26" s="17"/>
    </row>
    <row r="27" spans="1:19" ht="39" customHeight="1" x14ac:dyDescent="0.25">
      <c r="A27" s="179"/>
      <c r="B27" s="180"/>
      <c r="C27" s="184"/>
      <c r="D27" s="57" t="s">
        <v>104</v>
      </c>
      <c r="E27" s="58">
        <v>20000</v>
      </c>
      <c r="F27" s="59">
        <v>16</v>
      </c>
      <c r="G27" s="59">
        <f t="shared" si="1"/>
        <v>320000</v>
      </c>
      <c r="H27" s="61">
        <v>160000</v>
      </c>
      <c r="I27" s="58">
        <v>0</v>
      </c>
      <c r="J27" s="61">
        <v>80000</v>
      </c>
      <c r="K27" s="61">
        <v>80000</v>
      </c>
      <c r="L27" s="134"/>
      <c r="M27" s="138" t="s">
        <v>95</v>
      </c>
      <c r="N27" s="138" t="s">
        <v>96</v>
      </c>
      <c r="O27" s="139">
        <v>2</v>
      </c>
      <c r="P27" s="139">
        <v>2</v>
      </c>
      <c r="Q27" s="139">
        <v>1</v>
      </c>
      <c r="R27" s="139">
        <v>2</v>
      </c>
      <c r="S27" s="17"/>
    </row>
    <row r="28" spans="1:19" ht="39" customHeight="1" x14ac:dyDescent="0.25">
      <c r="A28" s="179"/>
      <c r="B28" s="180"/>
      <c r="C28" s="184"/>
      <c r="D28" s="57" t="s">
        <v>106</v>
      </c>
      <c r="E28" s="58">
        <v>20000</v>
      </c>
      <c r="F28" s="59">
        <v>25</v>
      </c>
      <c r="G28" s="59">
        <f t="shared" si="1"/>
        <v>500000</v>
      </c>
      <c r="H28" s="61">
        <v>375000</v>
      </c>
      <c r="I28" s="58">
        <v>0</v>
      </c>
      <c r="J28" s="61">
        <v>0</v>
      </c>
      <c r="K28" s="61">
        <v>125000</v>
      </c>
      <c r="L28" s="134"/>
      <c r="M28" s="138" t="s">
        <v>95</v>
      </c>
      <c r="N28" s="138" t="s">
        <v>96</v>
      </c>
      <c r="O28" s="139"/>
      <c r="P28" s="139"/>
      <c r="Q28" s="139"/>
      <c r="R28" s="139"/>
      <c r="S28" s="17"/>
    </row>
    <row r="29" spans="1:19" ht="39" customHeight="1" x14ac:dyDescent="0.25">
      <c r="A29" s="179"/>
      <c r="B29" s="180"/>
      <c r="C29" s="184"/>
      <c r="D29" s="57" t="s">
        <v>107</v>
      </c>
      <c r="E29" s="58">
        <v>500</v>
      </c>
      <c r="F29" s="59">
        <v>600</v>
      </c>
      <c r="G29" s="59">
        <f t="shared" si="1"/>
        <v>300000</v>
      </c>
      <c r="H29" s="61">
        <v>200000</v>
      </c>
      <c r="I29" s="58">
        <v>0</v>
      </c>
      <c r="J29" s="61">
        <v>100000</v>
      </c>
      <c r="K29" s="61">
        <v>100000</v>
      </c>
      <c r="L29" s="134"/>
      <c r="M29" s="138" t="s">
        <v>95</v>
      </c>
      <c r="N29" s="138" t="s">
        <v>96</v>
      </c>
      <c r="O29" s="139"/>
      <c r="P29" s="139"/>
      <c r="Q29" s="139"/>
      <c r="R29" s="139"/>
      <c r="S29" s="17"/>
    </row>
    <row r="30" spans="1:19" ht="39" customHeight="1" x14ac:dyDescent="0.25">
      <c r="A30" s="179"/>
      <c r="B30" s="180"/>
      <c r="C30" s="184"/>
      <c r="D30" s="57" t="s">
        <v>109</v>
      </c>
      <c r="E30" s="58">
        <v>200000</v>
      </c>
      <c r="F30" s="59">
        <v>0.8</v>
      </c>
      <c r="G30" s="59">
        <f t="shared" si="1"/>
        <v>160000</v>
      </c>
      <c r="H30" s="61">
        <v>80000</v>
      </c>
      <c r="I30" s="58">
        <v>0</v>
      </c>
      <c r="J30" s="61">
        <v>40000</v>
      </c>
      <c r="K30" s="61">
        <v>40000</v>
      </c>
      <c r="L30" s="134"/>
      <c r="M30" s="138" t="s">
        <v>95</v>
      </c>
      <c r="N30" s="138" t="s">
        <v>144</v>
      </c>
      <c r="O30" s="139">
        <v>2</v>
      </c>
      <c r="P30" s="139">
        <v>2</v>
      </c>
      <c r="Q30" s="139">
        <v>2</v>
      </c>
      <c r="R30" s="139">
        <v>1</v>
      </c>
      <c r="S30" s="17"/>
    </row>
    <row r="31" spans="1:19" ht="39" customHeight="1" x14ac:dyDescent="0.25">
      <c r="A31" s="179"/>
      <c r="B31" s="180"/>
      <c r="C31" s="184"/>
      <c r="D31" s="57" t="s">
        <v>110</v>
      </c>
      <c r="E31" s="58">
        <v>2000</v>
      </c>
      <c r="F31" s="59">
        <v>350</v>
      </c>
      <c r="G31" s="59">
        <f t="shared" si="1"/>
        <v>700000</v>
      </c>
      <c r="H31" s="61">
        <v>500000</v>
      </c>
      <c r="I31" s="58"/>
      <c r="J31" s="61">
        <v>200000</v>
      </c>
      <c r="K31" s="61"/>
      <c r="L31" s="134"/>
      <c r="M31" s="138" t="s">
        <v>95</v>
      </c>
      <c r="N31" s="138" t="s">
        <v>144</v>
      </c>
      <c r="O31" s="139">
        <v>3</v>
      </c>
      <c r="P31" s="139">
        <v>2</v>
      </c>
      <c r="Q31" s="139">
        <v>3</v>
      </c>
      <c r="R31" s="139">
        <v>1</v>
      </c>
      <c r="S31" s="17"/>
    </row>
    <row r="32" spans="1:19" ht="39" customHeight="1" x14ac:dyDescent="0.25">
      <c r="A32" s="179"/>
      <c r="B32" s="180"/>
      <c r="C32" s="184"/>
      <c r="D32" s="57" t="s">
        <v>108</v>
      </c>
      <c r="E32" s="58">
        <v>300</v>
      </c>
      <c r="F32" s="59">
        <v>900</v>
      </c>
      <c r="G32" s="59">
        <f t="shared" si="1"/>
        <v>270000</v>
      </c>
      <c r="H32" s="61">
        <v>180000</v>
      </c>
      <c r="I32" s="58">
        <v>0</v>
      </c>
      <c r="J32" s="61">
        <v>90000</v>
      </c>
      <c r="K32" s="61">
        <v>90000</v>
      </c>
      <c r="L32" s="134"/>
      <c r="M32" s="138" t="s">
        <v>95</v>
      </c>
      <c r="N32" s="138" t="s">
        <v>96</v>
      </c>
      <c r="O32" s="139"/>
      <c r="P32" s="139"/>
      <c r="Q32" s="139"/>
      <c r="R32" s="139"/>
      <c r="S32" s="17"/>
    </row>
    <row r="33" spans="1:22 16384:16384" ht="39" customHeight="1" x14ac:dyDescent="0.25">
      <c r="A33" s="179"/>
      <c r="B33" s="180"/>
      <c r="C33" s="184"/>
      <c r="D33" s="57" t="s">
        <v>123</v>
      </c>
      <c r="E33" s="58">
        <v>20000</v>
      </c>
      <c r="F33" s="59">
        <v>125</v>
      </c>
      <c r="G33" s="59">
        <f t="shared" si="1"/>
        <v>2500000</v>
      </c>
      <c r="H33" s="61">
        <v>1250000</v>
      </c>
      <c r="I33" s="58"/>
      <c r="J33" s="61">
        <v>1250000</v>
      </c>
      <c r="K33" s="61"/>
      <c r="L33" s="134"/>
      <c r="M33" s="138" t="s">
        <v>95</v>
      </c>
      <c r="N33" s="138" t="s">
        <v>96</v>
      </c>
      <c r="O33" s="139">
        <v>3</v>
      </c>
      <c r="P33" s="139">
        <v>3</v>
      </c>
      <c r="Q33" s="139">
        <v>1</v>
      </c>
      <c r="R33" s="139">
        <v>3</v>
      </c>
      <c r="S33" s="17"/>
    </row>
    <row r="34" spans="1:22 16384:16384" ht="39" customHeight="1" x14ac:dyDescent="0.25">
      <c r="A34" s="179"/>
      <c r="B34" s="180"/>
      <c r="C34" s="184"/>
      <c r="D34" s="57" t="s">
        <v>112</v>
      </c>
      <c r="E34" s="58">
        <v>6000</v>
      </c>
      <c r="F34" s="59">
        <v>175</v>
      </c>
      <c r="G34" s="59">
        <f t="shared" si="1"/>
        <v>1050000</v>
      </c>
      <c r="H34" s="61">
        <v>0</v>
      </c>
      <c r="I34" s="58">
        <v>350000</v>
      </c>
      <c r="J34" s="61">
        <v>350000</v>
      </c>
      <c r="K34" s="61">
        <v>350000</v>
      </c>
      <c r="L34" s="134"/>
      <c r="M34" s="138" t="s">
        <v>95</v>
      </c>
      <c r="N34" s="138" t="s">
        <v>96</v>
      </c>
      <c r="O34" s="139">
        <v>2</v>
      </c>
      <c r="P34" s="139">
        <v>3</v>
      </c>
      <c r="Q34" s="139">
        <v>3</v>
      </c>
      <c r="R34" s="139">
        <v>4</v>
      </c>
      <c r="S34" s="17"/>
    </row>
    <row r="35" spans="1:22 16384:16384" ht="39" customHeight="1" x14ac:dyDescent="0.25">
      <c r="A35" s="179"/>
      <c r="B35" s="180"/>
      <c r="C35" s="184"/>
      <c r="D35" s="57" t="s">
        <v>119</v>
      </c>
      <c r="E35" s="58">
        <v>2000</v>
      </c>
      <c r="F35" s="59">
        <v>1500</v>
      </c>
      <c r="G35" s="59">
        <f t="shared" si="1"/>
        <v>3000000</v>
      </c>
      <c r="H35" s="61"/>
      <c r="I35" s="58">
        <v>3000000</v>
      </c>
      <c r="J35" s="61"/>
      <c r="K35" s="61"/>
      <c r="L35" s="134"/>
      <c r="M35" s="138" t="s">
        <v>95</v>
      </c>
      <c r="N35" s="138" t="s">
        <v>96</v>
      </c>
      <c r="O35" s="139">
        <v>2</v>
      </c>
      <c r="P35" s="139">
        <v>3</v>
      </c>
      <c r="Q35" s="139">
        <v>3</v>
      </c>
      <c r="R35" s="139">
        <v>4</v>
      </c>
      <c r="S35" s="17"/>
    </row>
    <row r="36" spans="1:22 16384:16384" ht="39" customHeight="1" x14ac:dyDescent="0.25">
      <c r="A36" s="179"/>
      <c r="B36" s="180"/>
      <c r="C36" s="184"/>
      <c r="D36" s="57" t="s">
        <v>118</v>
      </c>
      <c r="E36" s="58">
        <v>1500</v>
      </c>
      <c r="F36" s="59">
        <v>1500</v>
      </c>
      <c r="G36" s="59">
        <f t="shared" si="1"/>
        <v>2250000</v>
      </c>
      <c r="H36" s="61"/>
      <c r="J36" s="61"/>
      <c r="K36" s="61">
        <v>2250000</v>
      </c>
      <c r="L36" s="134"/>
      <c r="M36" s="138" t="s">
        <v>95</v>
      </c>
      <c r="N36" s="138" t="s">
        <v>96</v>
      </c>
      <c r="O36" s="139">
        <v>2</v>
      </c>
      <c r="P36" s="139">
        <v>3</v>
      </c>
      <c r="Q36" s="139">
        <v>3</v>
      </c>
      <c r="R36" s="139">
        <v>4</v>
      </c>
      <c r="S36" s="17"/>
    </row>
    <row r="37" spans="1:22 16384:16384" ht="39" customHeight="1" x14ac:dyDescent="0.25">
      <c r="A37" s="181"/>
      <c r="B37" s="182"/>
      <c r="C37" s="185"/>
      <c r="D37" s="57" t="s">
        <v>105</v>
      </c>
      <c r="E37" s="58">
        <v>10000</v>
      </c>
      <c r="F37" s="59">
        <v>5</v>
      </c>
      <c r="G37" s="59">
        <f t="shared" si="1"/>
        <v>50000</v>
      </c>
      <c r="H37" s="61">
        <v>12500</v>
      </c>
      <c r="I37" s="58">
        <v>12500</v>
      </c>
      <c r="J37" s="61">
        <v>12500</v>
      </c>
      <c r="K37" s="61">
        <v>12500</v>
      </c>
      <c r="L37" s="134"/>
      <c r="M37" s="138" t="s">
        <v>95</v>
      </c>
      <c r="N37" s="138" t="s">
        <v>96</v>
      </c>
      <c r="O37" s="139"/>
      <c r="P37" s="139"/>
      <c r="Q37" s="139"/>
      <c r="R37" s="139"/>
      <c r="S37" s="17"/>
    </row>
    <row r="38" spans="1:22 16384:16384" ht="31.5" customHeight="1" x14ac:dyDescent="0.25">
      <c r="A38" s="243" t="s">
        <v>115</v>
      </c>
      <c r="B38" s="243"/>
      <c r="C38" s="242">
        <f>SUM(G38:G39)</f>
        <v>7500000</v>
      </c>
      <c r="D38" s="57" t="s">
        <v>49</v>
      </c>
      <c r="E38" s="58">
        <v>3</v>
      </c>
      <c r="F38" s="59">
        <v>500000</v>
      </c>
      <c r="G38" s="59">
        <f t="shared" ref="G38:G44" si="2">E38*F38</f>
        <v>1500000</v>
      </c>
      <c r="H38" s="61">
        <v>750000</v>
      </c>
      <c r="I38" s="61">
        <v>750000</v>
      </c>
      <c r="J38" s="61">
        <v>0</v>
      </c>
      <c r="K38" s="169"/>
      <c r="L38" s="58"/>
      <c r="M38" s="47" t="s">
        <v>95</v>
      </c>
      <c r="N38" s="41" t="s">
        <v>96</v>
      </c>
      <c r="O38" s="34">
        <v>6</v>
      </c>
      <c r="P38" s="34">
        <v>2</v>
      </c>
      <c r="Q38" s="34">
        <v>3</v>
      </c>
      <c r="R38" s="35">
        <v>1</v>
      </c>
      <c r="S38" s="17"/>
    </row>
    <row r="39" spans="1:22 16384:16384" ht="45" x14ac:dyDescent="0.25">
      <c r="A39" s="243"/>
      <c r="B39" s="243"/>
      <c r="C39" s="242"/>
      <c r="D39" s="57" t="s">
        <v>48</v>
      </c>
      <c r="E39" s="58">
        <v>12</v>
      </c>
      <c r="F39" s="59">
        <v>500000</v>
      </c>
      <c r="G39" s="59">
        <f t="shared" si="2"/>
        <v>6000000</v>
      </c>
      <c r="H39" s="61">
        <v>1500000</v>
      </c>
      <c r="I39" s="58">
        <v>1500000</v>
      </c>
      <c r="J39" s="61">
        <v>1500000</v>
      </c>
      <c r="K39" s="61">
        <v>1500000</v>
      </c>
      <c r="L39" s="58"/>
      <c r="M39" s="175" t="s">
        <v>95</v>
      </c>
      <c r="N39" s="137" t="s">
        <v>96</v>
      </c>
      <c r="O39" s="174">
        <v>2</v>
      </c>
      <c r="P39" s="174">
        <v>2</v>
      </c>
      <c r="Q39" s="174">
        <v>2</v>
      </c>
      <c r="R39" s="174">
        <v>1</v>
      </c>
    </row>
    <row r="40" spans="1:22 16384:16384" customFormat="1" ht="21" customHeight="1" x14ac:dyDescent="0.25">
      <c r="A40" s="192" t="s">
        <v>50</v>
      </c>
      <c r="B40" s="192"/>
      <c r="C40" s="193">
        <f>SUM(G38:G43)</f>
        <v>14180000</v>
      </c>
      <c r="D40" s="57" t="s">
        <v>51</v>
      </c>
      <c r="E40" s="58">
        <v>4</v>
      </c>
      <c r="F40" s="59">
        <v>125000</v>
      </c>
      <c r="G40" s="59">
        <f t="shared" si="2"/>
        <v>500000</v>
      </c>
      <c r="H40" s="61">
        <v>500000</v>
      </c>
      <c r="I40" s="61">
        <v>500000</v>
      </c>
      <c r="J40" s="169"/>
      <c r="K40" s="169"/>
      <c r="L40" s="58"/>
      <c r="M40" s="47" t="s">
        <v>95</v>
      </c>
      <c r="N40" s="41" t="s">
        <v>96</v>
      </c>
      <c r="O40" s="34">
        <v>2</v>
      </c>
      <c r="P40" s="34">
        <v>2</v>
      </c>
      <c r="Q40" s="34">
        <v>1</v>
      </c>
      <c r="R40" s="35">
        <v>1</v>
      </c>
      <c r="S40" s="1"/>
    </row>
    <row r="41" spans="1:22 16384:16384" customFormat="1" ht="27" customHeight="1" x14ac:dyDescent="0.25">
      <c r="A41" s="192"/>
      <c r="B41" s="192"/>
      <c r="C41" s="193"/>
      <c r="D41" s="57" t="s">
        <v>52</v>
      </c>
      <c r="E41" s="58">
        <v>1</v>
      </c>
      <c r="F41" s="59">
        <v>100000</v>
      </c>
      <c r="G41" s="59">
        <f t="shared" si="2"/>
        <v>100000</v>
      </c>
      <c r="H41" s="61">
        <v>100000</v>
      </c>
      <c r="I41" s="61">
        <v>100000</v>
      </c>
      <c r="J41" s="169"/>
      <c r="K41" s="169"/>
      <c r="L41" s="58"/>
      <c r="M41" s="52" t="s">
        <v>95</v>
      </c>
      <c r="N41" s="43" t="s">
        <v>96</v>
      </c>
      <c r="O41" s="36">
        <v>3</v>
      </c>
      <c r="P41" s="36">
        <v>3</v>
      </c>
      <c r="Q41" s="36">
        <v>3</v>
      </c>
      <c r="R41" s="38">
        <v>3</v>
      </c>
      <c r="S41" s="1"/>
    </row>
    <row r="42" spans="1:22 16384:16384" customFormat="1" ht="21" customHeight="1" x14ac:dyDescent="0.25">
      <c r="A42" s="192"/>
      <c r="B42" s="192"/>
      <c r="C42" s="193"/>
      <c r="D42" s="57" t="s">
        <v>53</v>
      </c>
      <c r="E42" s="58">
        <v>4</v>
      </c>
      <c r="F42" s="59">
        <v>20000</v>
      </c>
      <c r="G42" s="59">
        <f t="shared" si="2"/>
        <v>80000</v>
      </c>
      <c r="H42" s="61">
        <v>80000</v>
      </c>
      <c r="I42" s="61">
        <v>80000</v>
      </c>
      <c r="J42" s="169"/>
      <c r="K42" s="169"/>
      <c r="L42" s="58"/>
      <c r="M42" s="53" t="s">
        <v>95</v>
      </c>
      <c r="N42" s="44" t="s">
        <v>96</v>
      </c>
      <c r="O42" s="39">
        <v>2</v>
      </c>
      <c r="P42" s="39">
        <v>2</v>
      </c>
      <c r="Q42" s="39">
        <v>1</v>
      </c>
      <c r="R42" s="40">
        <v>2</v>
      </c>
      <c r="S42" s="1"/>
    </row>
    <row r="43" spans="1:22 16384:16384" ht="45" x14ac:dyDescent="0.25">
      <c r="A43" s="192"/>
      <c r="B43" s="192"/>
      <c r="C43" s="193"/>
      <c r="D43" s="57" t="s">
        <v>48</v>
      </c>
      <c r="E43" s="58">
        <v>12</v>
      </c>
      <c r="F43" s="65">
        <v>500000</v>
      </c>
      <c r="G43" s="65">
        <f t="shared" si="2"/>
        <v>6000000</v>
      </c>
      <c r="H43" s="74">
        <v>6000000</v>
      </c>
      <c r="I43" s="74">
        <v>6000000</v>
      </c>
      <c r="J43" s="170"/>
      <c r="K43" s="172"/>
      <c r="L43" s="66"/>
      <c r="M43" s="175" t="s">
        <v>95</v>
      </c>
      <c r="N43" s="137" t="s">
        <v>96</v>
      </c>
      <c r="O43" s="174">
        <v>2</v>
      </c>
      <c r="P43" s="174">
        <v>2</v>
      </c>
      <c r="Q43" s="174">
        <v>2</v>
      </c>
      <c r="R43" s="174">
        <v>1</v>
      </c>
    </row>
    <row r="44" spans="1:22 16384:16384" ht="33" customHeight="1" x14ac:dyDescent="0.25">
      <c r="A44" s="192" t="s">
        <v>113</v>
      </c>
      <c r="B44" s="192"/>
      <c r="C44" s="72">
        <f>+G44</f>
        <v>800000</v>
      </c>
      <c r="D44" s="71" t="s">
        <v>89</v>
      </c>
      <c r="E44" s="67">
        <v>1</v>
      </c>
      <c r="F44" s="75">
        <v>800000</v>
      </c>
      <c r="G44" s="75">
        <f t="shared" si="2"/>
        <v>800000</v>
      </c>
      <c r="H44" s="75">
        <v>800000</v>
      </c>
      <c r="I44" s="75"/>
      <c r="J44" s="171"/>
      <c r="K44" s="173"/>
      <c r="L44" s="70"/>
      <c r="M44" s="176" t="s">
        <v>95</v>
      </c>
      <c r="N44" s="176" t="s">
        <v>96</v>
      </c>
      <c r="O44" s="176">
        <v>2</v>
      </c>
      <c r="P44" s="176">
        <v>2</v>
      </c>
      <c r="Q44" s="176">
        <v>2</v>
      </c>
      <c r="R44" s="176" t="s">
        <v>97</v>
      </c>
    </row>
    <row r="45" spans="1:22 16384:16384" x14ac:dyDescent="0.25">
      <c r="A45" s="244"/>
      <c r="B45" s="244"/>
      <c r="C45" s="130">
        <f>SUM(C18:C44)</f>
        <v>46400000</v>
      </c>
      <c r="D45" s="18"/>
      <c r="E45" s="17"/>
      <c r="F45" s="17"/>
      <c r="G45" s="17"/>
      <c r="H45" s="54"/>
      <c r="I45" s="17"/>
      <c r="J45" s="17"/>
      <c r="K45" s="55"/>
      <c r="L45" s="56"/>
      <c r="M45" s="45"/>
      <c r="N45" s="45"/>
      <c r="O45" s="45"/>
      <c r="P45" s="45"/>
      <c r="Q45" s="45"/>
      <c r="R45" s="45"/>
    </row>
    <row r="46" spans="1:22 16384:16384" s="30" customFormat="1" ht="31.5" customHeight="1" x14ac:dyDescent="0.25">
      <c r="A46" s="191" t="s">
        <v>84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</row>
    <row r="47" spans="1:22 16384:16384" s="2" customFormat="1" ht="15" x14ac:dyDescent="0.25">
      <c r="A47" s="224" t="s">
        <v>54</v>
      </c>
      <c r="B47" s="226" t="s">
        <v>55</v>
      </c>
      <c r="C47" s="186">
        <f>SUM(G47:G56)</f>
        <v>4630250</v>
      </c>
      <c r="D47" s="76" t="s">
        <v>56</v>
      </c>
      <c r="E47" s="76">
        <v>1</v>
      </c>
      <c r="F47" s="77">
        <v>25000</v>
      </c>
      <c r="G47" s="101">
        <v>25000</v>
      </c>
      <c r="H47" s="107">
        <v>25000</v>
      </c>
      <c r="I47" s="102"/>
      <c r="J47" s="92"/>
      <c r="K47" s="92"/>
      <c r="L47" s="94"/>
      <c r="M47" s="99"/>
      <c r="N47" s="99"/>
      <c r="O47" s="99"/>
      <c r="P47" s="99"/>
      <c r="Q47" s="99"/>
      <c r="R47" s="99"/>
      <c r="S47" s="19"/>
      <c r="T47" s="19"/>
      <c r="U47" s="19"/>
      <c r="V47" s="20"/>
      <c r="XFD47" s="25">
        <f t="shared" ref="XFD47:XFD55" si="3">SUM(B47:XFC47)</f>
        <v>4705251</v>
      </c>
    </row>
    <row r="48" spans="1:22 16384:16384" s="2" customFormat="1" ht="57.75" customHeight="1" x14ac:dyDescent="0.25">
      <c r="A48" s="225"/>
      <c r="B48" s="227"/>
      <c r="C48" s="187"/>
      <c r="D48" s="167" t="s">
        <v>114</v>
      </c>
      <c r="E48" s="167">
        <v>75</v>
      </c>
      <c r="F48" s="168">
        <v>950</v>
      </c>
      <c r="G48" s="89">
        <f>E48*F48</f>
        <v>71250</v>
      </c>
      <c r="H48" s="107">
        <v>71250</v>
      </c>
      <c r="I48" s="103"/>
      <c r="J48" s="58"/>
      <c r="K48" s="58"/>
      <c r="L48" s="95"/>
      <c r="M48" s="83" t="s">
        <v>95</v>
      </c>
      <c r="N48" s="83" t="s">
        <v>96</v>
      </c>
      <c r="O48" s="58">
        <v>3</v>
      </c>
      <c r="P48" s="58">
        <v>1</v>
      </c>
      <c r="Q48" s="58">
        <v>1</v>
      </c>
      <c r="R48" s="58">
        <v>1</v>
      </c>
      <c r="S48" s="21"/>
      <c r="T48" s="21"/>
      <c r="U48" s="21"/>
      <c r="V48" s="22"/>
      <c r="XFD48" s="25">
        <f t="shared" si="3"/>
        <v>143531</v>
      </c>
    </row>
    <row r="49" spans="1:22 16384:16384" s="2" customFormat="1" ht="15" x14ac:dyDescent="0.25">
      <c r="A49" s="228" t="s">
        <v>57</v>
      </c>
      <c r="B49" s="229" t="s">
        <v>137</v>
      </c>
      <c r="C49" s="187"/>
      <c r="D49" s="78" t="s">
        <v>58</v>
      </c>
      <c r="E49" s="78">
        <v>1000</v>
      </c>
      <c r="F49" s="79">
        <v>400</v>
      </c>
      <c r="G49" s="90">
        <f>E49*F49</f>
        <v>400000</v>
      </c>
      <c r="H49" s="107">
        <v>400000</v>
      </c>
      <c r="I49" s="103"/>
      <c r="J49" s="58"/>
      <c r="K49" s="58"/>
      <c r="L49" s="95"/>
      <c r="M49" s="83" t="s">
        <v>95</v>
      </c>
      <c r="N49" s="83" t="s">
        <v>96</v>
      </c>
      <c r="O49" s="58"/>
      <c r="P49" s="58"/>
      <c r="Q49" s="58"/>
      <c r="R49" s="58"/>
      <c r="S49" s="21"/>
      <c r="T49" s="21"/>
      <c r="U49" s="21"/>
      <c r="V49" s="22"/>
      <c r="XFD49" s="25">
        <f t="shared" si="3"/>
        <v>801400</v>
      </c>
    </row>
    <row r="50" spans="1:22 16384:16384" s="2" customFormat="1" ht="15" x14ac:dyDescent="0.25">
      <c r="A50" s="228"/>
      <c r="B50" s="229"/>
      <c r="C50" s="187"/>
      <c r="D50" s="78" t="s">
        <v>59</v>
      </c>
      <c r="E50" s="80">
        <v>2</v>
      </c>
      <c r="F50" s="79" t="s">
        <v>47</v>
      </c>
      <c r="G50" s="90"/>
      <c r="H50" s="107" t="s">
        <v>46</v>
      </c>
      <c r="I50" s="103"/>
      <c r="J50" s="58"/>
      <c r="K50" s="58"/>
      <c r="L50" s="95"/>
      <c r="M50" s="83" t="s">
        <v>95</v>
      </c>
      <c r="N50" s="83" t="s">
        <v>96</v>
      </c>
      <c r="O50" s="58"/>
      <c r="P50" s="58"/>
      <c r="Q50" s="58"/>
      <c r="R50" s="58"/>
      <c r="S50" s="23"/>
      <c r="T50" s="23"/>
      <c r="U50" s="23"/>
      <c r="V50" s="24"/>
      <c r="XFD50" s="25">
        <f t="shared" si="3"/>
        <v>2</v>
      </c>
    </row>
    <row r="51" spans="1:22 16384:16384" s="2" customFormat="1" ht="48" customHeight="1" x14ac:dyDescent="0.25">
      <c r="A51" s="81" t="s">
        <v>60</v>
      </c>
      <c r="B51" s="82" t="s">
        <v>136</v>
      </c>
      <c r="C51" s="187"/>
      <c r="D51" s="83" t="s">
        <v>61</v>
      </c>
      <c r="E51" s="83" t="s">
        <v>62</v>
      </c>
      <c r="F51" s="79">
        <v>100000</v>
      </c>
      <c r="G51" s="90">
        <f>E51*F51</f>
        <v>1300000</v>
      </c>
      <c r="H51" s="107">
        <v>1300000</v>
      </c>
      <c r="I51" s="103"/>
      <c r="J51" s="58"/>
      <c r="K51" s="58"/>
      <c r="L51" s="95"/>
      <c r="M51" s="83" t="s">
        <v>95</v>
      </c>
      <c r="N51" s="83" t="s">
        <v>96</v>
      </c>
      <c r="O51" s="58"/>
      <c r="P51" s="58"/>
      <c r="Q51" s="58"/>
      <c r="R51" s="58"/>
      <c r="XFD51" s="25">
        <f t="shared" si="3"/>
        <v>2700000</v>
      </c>
    </row>
    <row r="52" spans="1:22 16384:16384" s="2" customFormat="1" x14ac:dyDescent="0.25">
      <c r="A52" s="84" t="s">
        <v>63</v>
      </c>
      <c r="B52" s="82" t="s">
        <v>64</v>
      </c>
      <c r="C52" s="187"/>
      <c r="D52" s="78" t="s">
        <v>63</v>
      </c>
      <c r="E52" s="78">
        <v>13</v>
      </c>
      <c r="F52" s="79">
        <v>13000</v>
      </c>
      <c r="G52" s="90">
        <f>E52*F52</f>
        <v>169000</v>
      </c>
      <c r="H52" s="107">
        <v>160000</v>
      </c>
      <c r="I52" s="103"/>
      <c r="J52" s="58"/>
      <c r="K52" s="58"/>
      <c r="L52" s="95"/>
      <c r="M52" s="83" t="s">
        <v>95</v>
      </c>
      <c r="N52" s="83" t="s">
        <v>96</v>
      </c>
      <c r="O52" s="58"/>
      <c r="P52" s="58"/>
      <c r="Q52" s="58"/>
      <c r="R52" s="58"/>
      <c r="XFD52" s="25">
        <f t="shared" si="3"/>
        <v>342013</v>
      </c>
    </row>
    <row r="53" spans="1:22 16384:16384" s="2" customFormat="1" x14ac:dyDescent="0.25">
      <c r="A53" s="84" t="s">
        <v>65</v>
      </c>
      <c r="B53" s="82">
        <v>1</v>
      </c>
      <c r="C53" s="187"/>
      <c r="D53" s="78" t="s">
        <v>66</v>
      </c>
      <c r="E53" s="78">
        <v>1000</v>
      </c>
      <c r="F53" s="79">
        <v>540</v>
      </c>
      <c r="G53" s="90">
        <f>E53*F53</f>
        <v>540000</v>
      </c>
      <c r="H53" s="107">
        <v>540000</v>
      </c>
      <c r="I53" s="103"/>
      <c r="J53" s="58"/>
      <c r="K53" s="58"/>
      <c r="L53" s="95"/>
      <c r="M53" s="83" t="s">
        <v>95</v>
      </c>
      <c r="N53" s="83" t="s">
        <v>96</v>
      </c>
      <c r="O53" s="58">
        <v>3</v>
      </c>
      <c r="P53" s="58">
        <v>1</v>
      </c>
      <c r="Q53" s="58">
        <v>1</v>
      </c>
      <c r="R53" s="58">
        <v>1</v>
      </c>
      <c r="XFD53" s="25">
        <f t="shared" si="3"/>
        <v>1081547</v>
      </c>
    </row>
    <row r="54" spans="1:22 16384:16384" s="2" customFormat="1" ht="30" x14ac:dyDescent="0.25">
      <c r="A54" s="236" t="s">
        <v>67</v>
      </c>
      <c r="B54" s="229" t="s">
        <v>68</v>
      </c>
      <c r="C54" s="187"/>
      <c r="D54" s="78" t="s">
        <v>117</v>
      </c>
      <c r="E54" s="78">
        <v>13</v>
      </c>
      <c r="F54" s="79">
        <v>150000</v>
      </c>
      <c r="G54" s="90">
        <f>E54*F54</f>
        <v>1950000</v>
      </c>
      <c r="H54" s="107">
        <v>1950000</v>
      </c>
      <c r="I54" s="103"/>
      <c r="J54" s="58"/>
      <c r="K54" s="58"/>
      <c r="L54" s="95"/>
      <c r="M54" s="83" t="s">
        <v>95</v>
      </c>
      <c r="N54" s="83" t="s">
        <v>96</v>
      </c>
      <c r="O54" s="58">
        <v>2</v>
      </c>
      <c r="P54" s="58">
        <v>2</v>
      </c>
      <c r="Q54" s="58">
        <v>1</v>
      </c>
      <c r="R54" s="58">
        <v>1</v>
      </c>
      <c r="XFD54" s="25">
        <f t="shared" si="3"/>
        <v>4050019</v>
      </c>
    </row>
    <row r="55" spans="1:22 16384:16384" s="2" customFormat="1" ht="30" x14ac:dyDescent="0.25">
      <c r="A55" s="236"/>
      <c r="B55" s="229"/>
      <c r="C55" s="188"/>
      <c r="D55" s="78" t="s">
        <v>116</v>
      </c>
      <c r="E55" s="78">
        <v>1000</v>
      </c>
      <c r="F55" s="79">
        <v>175</v>
      </c>
      <c r="G55" s="90">
        <f>E55*F55</f>
        <v>175000</v>
      </c>
      <c r="H55" s="108">
        <v>175000</v>
      </c>
      <c r="I55" s="104"/>
      <c r="J55" s="93"/>
      <c r="K55" s="93"/>
      <c r="L55" s="96"/>
      <c r="M55" s="100" t="s">
        <v>95</v>
      </c>
      <c r="N55" s="100" t="s">
        <v>96</v>
      </c>
      <c r="O55" s="93">
        <v>2</v>
      </c>
      <c r="P55" s="93">
        <v>2</v>
      </c>
      <c r="Q55" s="93">
        <v>1</v>
      </c>
      <c r="R55" s="93">
        <v>1</v>
      </c>
      <c r="XFD55" s="25">
        <f t="shared" si="3"/>
        <v>351181</v>
      </c>
    </row>
    <row r="56" spans="1:22 16384:16384" s="2" customFormat="1" x14ac:dyDescent="0.25">
      <c r="A56" s="85"/>
      <c r="B56" s="82"/>
      <c r="C56" s="58"/>
      <c r="D56" s="78"/>
      <c r="E56" s="78"/>
      <c r="F56" s="79"/>
      <c r="G56" s="90"/>
      <c r="H56" s="108"/>
      <c r="I56" s="104"/>
      <c r="J56" s="93"/>
      <c r="K56" s="93"/>
      <c r="L56" s="96"/>
      <c r="M56" s="100"/>
      <c r="N56" s="100"/>
      <c r="O56" s="93"/>
      <c r="P56" s="93"/>
      <c r="Q56" s="93"/>
      <c r="R56" s="93"/>
      <c r="XFD56" s="25"/>
    </row>
    <row r="57" spans="1:22 16384:16384" s="2" customFormat="1" x14ac:dyDescent="0.25">
      <c r="A57" s="237" t="s">
        <v>15</v>
      </c>
      <c r="B57" s="237"/>
      <c r="C57" s="68"/>
      <c r="D57" s="68"/>
      <c r="E57" s="68"/>
      <c r="F57" s="68"/>
      <c r="G57" s="91"/>
      <c r="H57" s="109"/>
      <c r="I57" s="105"/>
      <c r="J57" s="68"/>
      <c r="K57" s="69"/>
      <c r="L57" s="97" t="s">
        <v>41</v>
      </c>
      <c r="M57" s="223"/>
      <c r="N57" s="223"/>
      <c r="O57" s="223"/>
      <c r="P57" s="223"/>
      <c r="Q57" s="223"/>
      <c r="R57" s="223"/>
    </row>
    <row r="58" spans="1:22 16384:16384" x14ac:dyDescent="0.25">
      <c r="A58" s="86"/>
      <c r="B58" s="88">
        <f>SUM(B47:B57)</f>
        <v>1</v>
      </c>
      <c r="C58" s="131">
        <f>SUM(C47:C57)</f>
        <v>4630250</v>
      </c>
      <c r="D58" s="163"/>
      <c r="E58" s="163">
        <f>SUM(E47:E57)</f>
        <v>3104</v>
      </c>
      <c r="F58" s="164">
        <f>SUM(F47:F57)</f>
        <v>290065</v>
      </c>
      <c r="G58" s="165">
        <f>SUM(G47:G57)</f>
        <v>4630250</v>
      </c>
      <c r="H58" s="166">
        <f>SUM(H47:H57)</f>
        <v>4621250</v>
      </c>
      <c r="I58" s="106"/>
      <c r="J58" s="87"/>
      <c r="K58" s="87"/>
      <c r="L58" s="98"/>
      <c r="M58" s="87"/>
      <c r="N58" s="68"/>
      <c r="O58" s="68"/>
      <c r="P58" s="68"/>
      <c r="Q58" s="68"/>
      <c r="R58" s="68"/>
      <c r="XFD58" s="26">
        <f>SUM(B58:XFC58)</f>
        <v>14174920</v>
      </c>
    </row>
    <row r="59" spans="1:22 16384:16384" s="31" customFormat="1" ht="45.75" customHeight="1" x14ac:dyDescent="0.25">
      <c r="A59" s="240" t="s">
        <v>85</v>
      </c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</row>
    <row r="60" spans="1:22 16384:16384" s="32" customFormat="1" ht="33.75" customHeight="1" x14ac:dyDescent="0.25">
      <c r="A60" s="238" t="s">
        <v>73</v>
      </c>
      <c r="B60" s="238"/>
      <c r="C60" s="239">
        <f>G60+G61+G62+G63+G64+G65+G66+G67+G68+G69</f>
        <v>17950000</v>
      </c>
      <c r="D60" s="57" t="s">
        <v>69</v>
      </c>
      <c r="E60" s="58">
        <v>3</v>
      </c>
      <c r="F60" s="59">
        <v>300000</v>
      </c>
      <c r="G60" s="59">
        <f>+E60*F60</f>
        <v>900000</v>
      </c>
      <c r="H60" s="58"/>
      <c r="I60" s="64"/>
      <c r="J60" s="64"/>
      <c r="K60" s="61">
        <v>900000</v>
      </c>
      <c r="L60" s="63"/>
      <c r="M60" s="83" t="s">
        <v>95</v>
      </c>
      <c r="N60" s="83" t="s">
        <v>96</v>
      </c>
      <c r="O60" s="58">
        <v>2</v>
      </c>
      <c r="P60" s="58">
        <v>2</v>
      </c>
      <c r="Q60" s="58">
        <v>1</v>
      </c>
      <c r="R60" s="58">
        <v>1</v>
      </c>
      <c r="S60" s="114"/>
    </row>
    <row r="61" spans="1:22 16384:16384" customFormat="1" ht="27" customHeight="1" x14ac:dyDescent="0.25">
      <c r="A61" s="238"/>
      <c r="B61" s="238"/>
      <c r="C61" s="239"/>
      <c r="D61" s="57" t="s">
        <v>70</v>
      </c>
      <c r="E61" s="62">
        <v>12</v>
      </c>
      <c r="F61" s="59" t="s">
        <v>71</v>
      </c>
      <c r="G61" s="59">
        <v>1200000</v>
      </c>
      <c r="H61" s="58"/>
      <c r="I61" s="64"/>
      <c r="J61" s="64"/>
      <c r="K61" s="61">
        <v>1200000</v>
      </c>
      <c r="L61" s="63"/>
      <c r="M61" s="83" t="s">
        <v>95</v>
      </c>
      <c r="N61" s="83" t="s">
        <v>96</v>
      </c>
      <c r="O61" s="58">
        <v>2</v>
      </c>
      <c r="P61" s="58">
        <v>2</v>
      </c>
      <c r="Q61" s="58">
        <v>2</v>
      </c>
      <c r="R61" s="58">
        <v>1</v>
      </c>
      <c r="S61" s="1"/>
    </row>
    <row r="62" spans="1:22 16384:16384" customFormat="1" ht="48" customHeight="1" x14ac:dyDescent="0.25">
      <c r="A62" s="238" t="s">
        <v>74</v>
      </c>
      <c r="B62" s="238"/>
      <c r="C62" s="239"/>
      <c r="D62" s="57" t="s">
        <v>75</v>
      </c>
      <c r="E62" s="58">
        <v>10</v>
      </c>
      <c r="F62" s="59">
        <v>10000</v>
      </c>
      <c r="G62" s="59">
        <f t="shared" ref="G62:G69" si="4">E62*F62</f>
        <v>100000</v>
      </c>
      <c r="H62" s="58"/>
      <c r="I62" s="64"/>
      <c r="J62" s="64"/>
      <c r="K62" s="61">
        <v>100000</v>
      </c>
      <c r="L62" s="63"/>
      <c r="M62" s="83" t="s">
        <v>95</v>
      </c>
      <c r="N62" s="83" t="s">
        <v>96</v>
      </c>
      <c r="O62" s="58">
        <v>2</v>
      </c>
      <c r="P62" s="58">
        <v>8</v>
      </c>
      <c r="Q62" s="58">
        <v>7</v>
      </c>
      <c r="R62" s="58">
        <v>6</v>
      </c>
      <c r="S62" s="1"/>
    </row>
    <row r="63" spans="1:22 16384:16384" customFormat="1" ht="36.75" customHeight="1" x14ac:dyDescent="0.25">
      <c r="A63" s="238"/>
      <c r="B63" s="238"/>
      <c r="C63" s="239"/>
      <c r="D63" s="57" t="s">
        <v>76</v>
      </c>
      <c r="E63" s="58">
        <v>20000</v>
      </c>
      <c r="F63" s="59">
        <v>500</v>
      </c>
      <c r="G63" s="59">
        <f t="shared" si="4"/>
        <v>10000000</v>
      </c>
      <c r="H63" s="64"/>
      <c r="I63" s="58"/>
      <c r="J63" s="58"/>
      <c r="K63" s="61">
        <v>10000000</v>
      </c>
      <c r="L63" s="63"/>
      <c r="M63" s="83" t="s">
        <v>95</v>
      </c>
      <c r="N63" s="83" t="s">
        <v>96</v>
      </c>
      <c r="O63" s="58">
        <v>2</v>
      </c>
      <c r="P63" s="58">
        <v>2</v>
      </c>
      <c r="Q63" s="58">
        <v>2</v>
      </c>
      <c r="R63" s="58">
        <v>2</v>
      </c>
      <c r="S63" s="1"/>
    </row>
    <row r="64" spans="1:22 16384:16384" customFormat="1" ht="34.5" customHeight="1" x14ac:dyDescent="0.25">
      <c r="A64" s="238" t="s">
        <v>77</v>
      </c>
      <c r="B64" s="238"/>
      <c r="C64" s="239"/>
      <c r="D64" s="57" t="s">
        <v>72</v>
      </c>
      <c r="E64" s="58">
        <v>1</v>
      </c>
      <c r="F64" s="59">
        <v>2500000</v>
      </c>
      <c r="G64" s="59">
        <f t="shared" si="4"/>
        <v>2500000</v>
      </c>
      <c r="H64" s="64"/>
      <c r="I64" s="64"/>
      <c r="J64" s="58"/>
      <c r="K64" s="61">
        <v>2500000</v>
      </c>
      <c r="L64" s="63"/>
      <c r="M64" s="83" t="s">
        <v>95</v>
      </c>
      <c r="N64" s="83" t="s">
        <v>96</v>
      </c>
      <c r="O64" s="58">
        <v>2</v>
      </c>
      <c r="P64" s="58">
        <v>2</v>
      </c>
      <c r="Q64" s="58">
        <v>2</v>
      </c>
      <c r="R64" s="58">
        <v>1</v>
      </c>
      <c r="S64" s="1"/>
    </row>
    <row r="65" spans="1:19" customFormat="1" ht="34.5" customHeight="1" x14ac:dyDescent="0.25">
      <c r="A65" s="238"/>
      <c r="B65" s="238"/>
      <c r="C65" s="239"/>
      <c r="D65" s="110" t="s">
        <v>78</v>
      </c>
      <c r="E65" s="58">
        <v>1</v>
      </c>
      <c r="F65" s="59">
        <v>500000</v>
      </c>
      <c r="G65" s="59">
        <f t="shared" si="4"/>
        <v>500000</v>
      </c>
      <c r="H65" s="64"/>
      <c r="I65" s="64"/>
      <c r="J65" s="58"/>
      <c r="K65" s="61">
        <v>500000</v>
      </c>
      <c r="L65" s="63"/>
      <c r="M65" s="83" t="s">
        <v>95</v>
      </c>
      <c r="N65" s="83" t="s">
        <v>96</v>
      </c>
      <c r="O65" s="58">
        <v>2</v>
      </c>
      <c r="P65" s="58">
        <v>2</v>
      </c>
      <c r="Q65" s="58">
        <v>2</v>
      </c>
      <c r="R65" s="58">
        <v>1</v>
      </c>
      <c r="S65" s="1"/>
    </row>
    <row r="66" spans="1:19" customFormat="1" ht="57" customHeight="1" x14ac:dyDescent="0.25">
      <c r="A66" s="238"/>
      <c r="B66" s="238"/>
      <c r="C66" s="239"/>
      <c r="D66" s="110" t="s">
        <v>79</v>
      </c>
      <c r="E66" s="58">
        <v>100</v>
      </c>
      <c r="F66" s="59">
        <v>1000</v>
      </c>
      <c r="G66" s="59">
        <f t="shared" si="4"/>
        <v>100000</v>
      </c>
      <c r="H66" s="64"/>
      <c r="I66" s="64"/>
      <c r="J66" s="58"/>
      <c r="K66" s="61">
        <v>100000</v>
      </c>
      <c r="L66" s="63"/>
      <c r="M66" s="83" t="s">
        <v>95</v>
      </c>
      <c r="N66" s="83" t="s">
        <v>96</v>
      </c>
      <c r="O66" s="58">
        <v>3</v>
      </c>
      <c r="P66" s="58">
        <v>1</v>
      </c>
      <c r="Q66" s="58">
        <v>1</v>
      </c>
      <c r="R66" s="58">
        <v>1</v>
      </c>
      <c r="S66" s="1"/>
    </row>
    <row r="67" spans="1:19" s="28" customFormat="1" ht="51.75" customHeight="1" x14ac:dyDescent="0.25">
      <c r="A67" s="238"/>
      <c r="B67" s="238"/>
      <c r="C67" s="239"/>
      <c r="D67" s="110" t="s">
        <v>80</v>
      </c>
      <c r="E67" s="93">
        <v>1</v>
      </c>
      <c r="F67" s="111">
        <v>150000</v>
      </c>
      <c r="G67" s="111">
        <f t="shared" si="4"/>
        <v>150000</v>
      </c>
      <c r="H67" s="64"/>
      <c r="I67" s="64"/>
      <c r="J67" s="58"/>
      <c r="K67" s="61">
        <v>150000</v>
      </c>
      <c r="L67" s="63"/>
      <c r="M67" s="83" t="s">
        <v>95</v>
      </c>
      <c r="N67" s="83" t="s">
        <v>96</v>
      </c>
      <c r="O67" s="58">
        <v>2</v>
      </c>
      <c r="P67" s="58">
        <v>8</v>
      </c>
      <c r="Q67" s="58">
        <v>7</v>
      </c>
      <c r="R67" s="58">
        <v>4</v>
      </c>
      <c r="S67" s="27"/>
    </row>
    <row r="68" spans="1:19" s="28" customFormat="1" ht="49.5" customHeight="1" x14ac:dyDescent="0.25">
      <c r="A68" s="238"/>
      <c r="B68" s="238"/>
      <c r="C68" s="239"/>
      <c r="D68" s="112" t="s">
        <v>81</v>
      </c>
      <c r="E68" s="58">
        <v>50</v>
      </c>
      <c r="F68" s="59">
        <v>10000</v>
      </c>
      <c r="G68" s="59">
        <f t="shared" si="4"/>
        <v>500000</v>
      </c>
      <c r="H68" s="64"/>
      <c r="I68" s="64"/>
      <c r="J68" s="58"/>
      <c r="K68" s="61">
        <v>500000</v>
      </c>
      <c r="L68" s="63"/>
      <c r="M68" s="83" t="s">
        <v>95</v>
      </c>
      <c r="N68" s="83" t="s">
        <v>96</v>
      </c>
      <c r="O68" s="58">
        <v>2</v>
      </c>
      <c r="P68" s="58">
        <v>2</v>
      </c>
      <c r="Q68" s="58">
        <v>2</v>
      </c>
      <c r="R68" s="58">
        <v>1</v>
      </c>
      <c r="S68" s="27"/>
    </row>
    <row r="69" spans="1:19" s="28" customFormat="1" ht="31.5" customHeight="1" x14ac:dyDescent="0.25">
      <c r="A69" s="238"/>
      <c r="B69" s="238"/>
      <c r="C69" s="239"/>
      <c r="D69" s="113" t="s">
        <v>143</v>
      </c>
      <c r="E69" s="58">
        <v>2000</v>
      </c>
      <c r="F69" s="59">
        <v>1000</v>
      </c>
      <c r="G69" s="59">
        <f t="shared" si="4"/>
        <v>2000000</v>
      </c>
      <c r="H69" s="64"/>
      <c r="I69" s="64"/>
      <c r="J69" s="58"/>
      <c r="K69" s="61">
        <v>2000000</v>
      </c>
      <c r="L69" s="63"/>
      <c r="M69" s="83" t="s">
        <v>95</v>
      </c>
      <c r="N69" s="83" t="s">
        <v>96</v>
      </c>
      <c r="O69" s="58">
        <v>2</v>
      </c>
      <c r="P69" s="58">
        <v>2</v>
      </c>
      <c r="Q69" s="58">
        <v>2</v>
      </c>
      <c r="R69" s="58">
        <v>2</v>
      </c>
      <c r="S69" s="27"/>
    </row>
    <row r="70" spans="1:19" ht="16.5" thickBot="1" x14ac:dyDescent="0.3">
      <c r="A70" s="117"/>
      <c r="B70" s="117"/>
      <c r="C70" s="118">
        <f>+C60</f>
        <v>17950000</v>
      </c>
      <c r="D70" s="117"/>
      <c r="E70" s="117"/>
      <c r="F70" s="117"/>
      <c r="G70" s="119"/>
      <c r="H70" s="117"/>
      <c r="I70" s="117"/>
      <c r="J70" s="117"/>
      <c r="K70" s="119"/>
      <c r="L70" s="117"/>
    </row>
    <row r="71" spans="1:19" s="5" customFormat="1" ht="17.25" thickTop="1" thickBot="1" x14ac:dyDescent="0.3">
      <c r="A71" s="194" t="s">
        <v>25</v>
      </c>
      <c r="B71" s="194" t="s">
        <v>26</v>
      </c>
      <c r="C71" s="194"/>
      <c r="D71" s="231" t="s">
        <v>27</v>
      </c>
      <c r="E71" s="231" t="s">
        <v>28</v>
      </c>
      <c r="F71" s="231" t="s">
        <v>29</v>
      </c>
      <c r="G71" s="231" t="s">
        <v>30</v>
      </c>
      <c r="H71" s="233" t="s">
        <v>31</v>
      </c>
      <c r="I71" s="233"/>
      <c r="J71" s="233"/>
      <c r="K71" s="233"/>
      <c r="L71" s="194" t="s">
        <v>3</v>
      </c>
      <c r="M71" s="194" t="s">
        <v>4</v>
      </c>
      <c r="N71" s="194"/>
      <c r="O71" s="194"/>
      <c r="P71" s="194"/>
      <c r="Q71" s="194"/>
      <c r="R71" s="194"/>
    </row>
    <row r="72" spans="1:19" s="5" customFormat="1" ht="17.25" thickTop="1" thickBot="1" x14ac:dyDescent="0.3">
      <c r="A72" s="194"/>
      <c r="B72" s="194"/>
      <c r="C72" s="194"/>
      <c r="D72" s="231"/>
      <c r="E72" s="231"/>
      <c r="F72" s="231"/>
      <c r="G72" s="231"/>
      <c r="H72" s="159" t="s">
        <v>0</v>
      </c>
      <c r="I72" s="159" t="s">
        <v>1</v>
      </c>
      <c r="J72" s="159" t="s">
        <v>32</v>
      </c>
      <c r="K72" s="159" t="s">
        <v>2</v>
      </c>
      <c r="L72" s="194"/>
      <c r="M72" s="194"/>
      <c r="N72" s="194"/>
      <c r="O72" s="194"/>
      <c r="P72" s="194"/>
      <c r="Q72" s="194"/>
      <c r="R72" s="194"/>
    </row>
    <row r="73" spans="1:19" ht="63.75" customHeight="1" thickTop="1" x14ac:dyDescent="0.25">
      <c r="A73" s="120" t="s">
        <v>86</v>
      </c>
      <c r="B73" s="195" t="s">
        <v>87</v>
      </c>
      <c r="C73" s="195"/>
      <c r="D73" s="121" t="s">
        <v>88</v>
      </c>
      <c r="E73" s="122"/>
      <c r="F73" s="122">
        <v>2018</v>
      </c>
      <c r="G73" s="122"/>
      <c r="H73" s="123" t="s">
        <v>46</v>
      </c>
      <c r="I73" s="123" t="s">
        <v>46</v>
      </c>
      <c r="J73" s="123" t="s">
        <v>46</v>
      </c>
      <c r="K73" s="124" t="s">
        <v>46</v>
      </c>
      <c r="L73" s="125">
        <f>+C78</f>
        <v>800000</v>
      </c>
      <c r="M73" s="196"/>
      <c r="N73" s="196"/>
      <c r="O73" s="196"/>
      <c r="P73" s="196"/>
      <c r="Q73" s="196"/>
      <c r="R73" s="196"/>
    </row>
    <row r="74" spans="1:19" ht="19.5" x14ac:dyDescent="0.35">
      <c r="A74" s="115" t="s">
        <v>33</v>
      </c>
      <c r="B74" s="116"/>
      <c r="C74" s="116"/>
      <c r="D74" s="126"/>
      <c r="E74" s="126"/>
      <c r="F74" s="126"/>
      <c r="G74" s="126"/>
      <c r="H74" s="126"/>
      <c r="I74" s="126"/>
      <c r="J74" s="126"/>
      <c r="K74" s="126"/>
      <c r="L74" s="116"/>
      <c r="M74" s="116"/>
      <c r="N74" s="116"/>
      <c r="O74" s="116"/>
      <c r="P74" s="116"/>
      <c r="Q74" s="116"/>
      <c r="R74" s="116"/>
    </row>
    <row r="75" spans="1:19" s="5" customFormat="1" x14ac:dyDescent="0.25">
      <c r="A75" s="197" t="s">
        <v>34</v>
      </c>
      <c r="B75" s="198"/>
      <c r="C75" s="201" t="s">
        <v>35</v>
      </c>
      <c r="D75" s="203" t="s">
        <v>6</v>
      </c>
      <c r="E75" s="203"/>
      <c r="F75" s="203"/>
      <c r="G75" s="203"/>
      <c r="H75" s="203" t="s">
        <v>36</v>
      </c>
      <c r="I75" s="203"/>
      <c r="J75" s="203"/>
      <c r="K75" s="203"/>
      <c r="L75" s="241" t="s">
        <v>37</v>
      </c>
      <c r="M75" s="222" t="s">
        <v>38</v>
      </c>
      <c r="N75" s="222"/>
      <c r="O75" s="222"/>
      <c r="P75" s="222"/>
      <c r="Q75" s="222"/>
      <c r="R75" s="230"/>
    </row>
    <row r="76" spans="1:19" s="5" customFormat="1" ht="44.25" customHeight="1" x14ac:dyDescent="0.25">
      <c r="A76" s="199"/>
      <c r="B76" s="200"/>
      <c r="C76" s="202"/>
      <c r="D76" s="160" t="s">
        <v>39</v>
      </c>
      <c r="E76" s="160" t="s">
        <v>7</v>
      </c>
      <c r="F76" s="160" t="s">
        <v>40</v>
      </c>
      <c r="G76" s="160" t="s">
        <v>8</v>
      </c>
      <c r="H76" s="160" t="s">
        <v>0</v>
      </c>
      <c r="I76" s="160" t="s">
        <v>1</v>
      </c>
      <c r="J76" s="160" t="s">
        <v>32</v>
      </c>
      <c r="K76" s="160" t="s">
        <v>2</v>
      </c>
      <c r="L76" s="200"/>
      <c r="M76" s="161" t="s">
        <v>9</v>
      </c>
      <c r="N76" s="161" t="s">
        <v>10</v>
      </c>
      <c r="O76" s="161" t="s">
        <v>11</v>
      </c>
      <c r="P76" s="161" t="s">
        <v>12</v>
      </c>
      <c r="Q76" s="161" t="s">
        <v>13</v>
      </c>
      <c r="R76" s="162" t="s">
        <v>14</v>
      </c>
    </row>
    <row r="77" spans="1:19" customFormat="1" ht="27" customHeight="1" x14ac:dyDescent="0.25">
      <c r="A77" s="189" t="s">
        <v>120</v>
      </c>
      <c r="B77" s="232"/>
      <c r="C77" s="127">
        <f t="shared" ref="C77" si="5">SUM(G77)</f>
        <v>1000000</v>
      </c>
      <c r="D77" s="57" t="s">
        <v>121</v>
      </c>
      <c r="E77" s="128">
        <v>2</v>
      </c>
      <c r="F77" s="59">
        <v>500000</v>
      </c>
      <c r="G77" s="60">
        <f t="shared" ref="G77:G89" si="6">+F77*E77</f>
        <v>1000000</v>
      </c>
      <c r="H77" s="58"/>
      <c r="I77" s="58">
        <v>500000</v>
      </c>
      <c r="J77" s="58">
        <v>0</v>
      </c>
      <c r="K77" s="58">
        <v>500000</v>
      </c>
      <c r="L77" s="63"/>
      <c r="M77" s="48" t="s">
        <v>95</v>
      </c>
      <c r="N77" s="48" t="s">
        <v>96</v>
      </c>
      <c r="O77" s="49">
        <v>3</v>
      </c>
      <c r="P77" s="49">
        <v>3</v>
      </c>
      <c r="Q77" s="49">
        <v>5</v>
      </c>
      <c r="R77" s="49">
        <v>3</v>
      </c>
      <c r="S77" s="1"/>
    </row>
    <row r="78" spans="1:19" ht="35.25" customHeight="1" x14ac:dyDescent="0.25">
      <c r="A78" s="189" t="s">
        <v>122</v>
      </c>
      <c r="B78" s="232"/>
      <c r="C78" s="129">
        <f t="shared" ref="C78:C89" si="7">SUM(G78)</f>
        <v>800000</v>
      </c>
      <c r="D78" s="57" t="s">
        <v>121</v>
      </c>
      <c r="E78" s="58">
        <v>2</v>
      </c>
      <c r="F78" s="59">
        <v>400000</v>
      </c>
      <c r="G78" s="60">
        <f t="shared" si="6"/>
        <v>800000</v>
      </c>
      <c r="H78" s="58"/>
      <c r="I78" s="58">
        <v>400000</v>
      </c>
      <c r="J78" s="58">
        <v>0</v>
      </c>
      <c r="K78" s="58">
        <v>400000</v>
      </c>
      <c r="L78" s="63"/>
      <c r="M78" s="48" t="s">
        <v>95</v>
      </c>
      <c r="N78" s="48" t="s">
        <v>96</v>
      </c>
      <c r="O78" s="49">
        <v>3</v>
      </c>
      <c r="P78" s="49">
        <v>3</v>
      </c>
      <c r="Q78" s="49">
        <v>5</v>
      </c>
      <c r="R78" s="49">
        <v>3</v>
      </c>
      <c r="S78" s="17"/>
    </row>
    <row r="79" spans="1:19" ht="33" customHeight="1" x14ac:dyDescent="0.25">
      <c r="A79" s="189" t="s">
        <v>124</v>
      </c>
      <c r="B79" s="232"/>
      <c r="C79" s="127">
        <f t="shared" si="7"/>
        <v>1000000</v>
      </c>
      <c r="D79" s="57" t="s">
        <v>121</v>
      </c>
      <c r="E79" s="58">
        <v>2</v>
      </c>
      <c r="F79" s="59">
        <v>500000</v>
      </c>
      <c r="G79" s="60">
        <f t="shared" si="6"/>
        <v>1000000</v>
      </c>
      <c r="H79" s="58">
        <v>10000000</v>
      </c>
      <c r="I79" s="58">
        <v>2500000</v>
      </c>
      <c r="J79" s="58">
        <v>2500000</v>
      </c>
      <c r="K79" s="58">
        <v>2500000</v>
      </c>
      <c r="L79" s="63"/>
      <c r="M79" s="48" t="s">
        <v>95</v>
      </c>
      <c r="N79" s="48" t="s">
        <v>96</v>
      </c>
      <c r="O79" s="49">
        <v>3</v>
      </c>
      <c r="P79" s="49">
        <v>3</v>
      </c>
      <c r="Q79" s="49">
        <v>4</v>
      </c>
      <c r="R79" s="49">
        <v>3</v>
      </c>
      <c r="S79" s="17"/>
    </row>
    <row r="80" spans="1:19" ht="32.25" customHeight="1" x14ac:dyDescent="0.25">
      <c r="A80" s="189" t="s">
        <v>125</v>
      </c>
      <c r="B80" s="232"/>
      <c r="C80" s="127">
        <f t="shared" si="7"/>
        <v>1200000</v>
      </c>
      <c r="D80" s="57" t="s">
        <v>126</v>
      </c>
      <c r="E80" s="58">
        <v>2</v>
      </c>
      <c r="F80" s="59">
        <v>600000</v>
      </c>
      <c r="G80" s="60">
        <f t="shared" si="6"/>
        <v>1200000</v>
      </c>
      <c r="H80" s="58"/>
      <c r="I80" s="58">
        <v>600000</v>
      </c>
      <c r="J80" s="58">
        <v>0</v>
      </c>
      <c r="K80" s="58">
        <v>600000</v>
      </c>
      <c r="L80" s="63"/>
      <c r="M80" s="48" t="s">
        <v>95</v>
      </c>
      <c r="N80" s="48" t="s">
        <v>96</v>
      </c>
      <c r="O80" s="49">
        <v>3</v>
      </c>
      <c r="P80" s="49">
        <v>3</v>
      </c>
      <c r="Q80" s="49">
        <v>3</v>
      </c>
      <c r="R80" s="49">
        <v>3</v>
      </c>
      <c r="S80" s="17"/>
    </row>
    <row r="81" spans="1:19" ht="32.25" customHeight="1" x14ac:dyDescent="0.25">
      <c r="A81" s="189" t="s">
        <v>127</v>
      </c>
      <c r="B81" s="190"/>
      <c r="C81" s="127">
        <f t="shared" si="7"/>
        <v>2500000</v>
      </c>
      <c r="D81" s="57" t="s">
        <v>128</v>
      </c>
      <c r="E81" s="58">
        <v>1</v>
      </c>
      <c r="F81" s="59">
        <v>2500000</v>
      </c>
      <c r="G81" s="136">
        <f t="shared" si="6"/>
        <v>2500000</v>
      </c>
      <c r="H81" s="58"/>
      <c r="I81" s="58">
        <v>2500000</v>
      </c>
      <c r="J81" s="58"/>
      <c r="K81" s="58"/>
      <c r="L81" s="134"/>
      <c r="M81" s="140" t="s">
        <v>95</v>
      </c>
      <c r="N81" s="140" t="s">
        <v>96</v>
      </c>
      <c r="O81" s="141"/>
      <c r="P81" s="141"/>
      <c r="Q81" s="141"/>
      <c r="R81" s="141"/>
      <c r="S81" s="17"/>
    </row>
    <row r="82" spans="1:19" ht="32.25" customHeight="1" x14ac:dyDescent="0.25">
      <c r="A82" s="189" t="s">
        <v>130</v>
      </c>
      <c r="B82" s="190"/>
      <c r="C82" s="127">
        <f t="shared" si="7"/>
        <v>50000</v>
      </c>
      <c r="D82" s="57" t="s">
        <v>129</v>
      </c>
      <c r="E82" s="58">
        <v>5</v>
      </c>
      <c r="F82" s="59">
        <v>10000</v>
      </c>
      <c r="G82" s="136">
        <f t="shared" si="6"/>
        <v>50000</v>
      </c>
      <c r="H82" s="58">
        <v>10000</v>
      </c>
      <c r="I82" s="58">
        <v>20000</v>
      </c>
      <c r="J82" s="58">
        <v>20000</v>
      </c>
      <c r="K82" s="58"/>
      <c r="L82" s="134"/>
      <c r="M82" s="140" t="s">
        <v>95</v>
      </c>
      <c r="N82" s="140" t="s">
        <v>96</v>
      </c>
      <c r="O82" s="141"/>
      <c r="P82" s="141"/>
      <c r="Q82" s="141"/>
      <c r="R82" s="141"/>
      <c r="S82" s="17"/>
    </row>
    <row r="83" spans="1:19" ht="32.25" customHeight="1" x14ac:dyDescent="0.25">
      <c r="A83" s="189" t="s">
        <v>132</v>
      </c>
      <c r="B83" s="190"/>
      <c r="C83" s="127">
        <f t="shared" si="7"/>
        <v>100000</v>
      </c>
      <c r="D83" s="57" t="s">
        <v>131</v>
      </c>
      <c r="E83" s="58">
        <v>2</v>
      </c>
      <c r="F83" s="59">
        <v>50000</v>
      </c>
      <c r="G83" s="136">
        <f t="shared" si="6"/>
        <v>100000</v>
      </c>
      <c r="H83" s="58">
        <v>50000</v>
      </c>
      <c r="I83" s="58"/>
      <c r="J83" s="58">
        <v>50000</v>
      </c>
      <c r="K83" s="58"/>
      <c r="L83" s="134"/>
      <c r="M83" s="140" t="s">
        <v>95</v>
      </c>
      <c r="N83" s="140" t="s">
        <v>96</v>
      </c>
      <c r="O83" s="141"/>
      <c r="P83" s="141"/>
      <c r="Q83" s="141"/>
      <c r="R83" s="141"/>
      <c r="S83" s="17"/>
    </row>
    <row r="84" spans="1:19" ht="32.25" customHeight="1" x14ac:dyDescent="0.25">
      <c r="A84" s="189" t="s">
        <v>133</v>
      </c>
      <c r="B84" s="190"/>
      <c r="C84" s="127">
        <f t="shared" si="7"/>
        <v>200000</v>
      </c>
      <c r="D84" s="57" t="s">
        <v>134</v>
      </c>
      <c r="E84" s="58">
        <v>2</v>
      </c>
      <c r="F84" s="59">
        <v>100000</v>
      </c>
      <c r="G84" s="136">
        <f t="shared" si="6"/>
        <v>200000</v>
      </c>
      <c r="H84" s="58"/>
      <c r="I84" s="58">
        <v>100000</v>
      </c>
      <c r="J84" s="58">
        <v>0</v>
      </c>
      <c r="K84" s="58">
        <v>100000</v>
      </c>
      <c r="L84" s="134"/>
      <c r="M84" s="140" t="s">
        <v>95</v>
      </c>
      <c r="N84" s="140" t="s">
        <v>96</v>
      </c>
      <c r="O84" s="141"/>
      <c r="P84" s="141"/>
      <c r="Q84" s="141"/>
      <c r="R84" s="141"/>
      <c r="S84" s="17"/>
    </row>
    <row r="85" spans="1:19" ht="32.25" customHeight="1" x14ac:dyDescent="0.25">
      <c r="A85" s="189" t="s">
        <v>135</v>
      </c>
      <c r="B85" s="190"/>
      <c r="C85" s="127">
        <f t="shared" si="7"/>
        <v>5000000</v>
      </c>
      <c r="D85" s="57" t="s">
        <v>129</v>
      </c>
      <c r="E85" s="58">
        <v>1</v>
      </c>
      <c r="F85" s="59">
        <v>5000000</v>
      </c>
      <c r="G85" s="136">
        <f t="shared" si="6"/>
        <v>5000000</v>
      </c>
      <c r="H85" s="58">
        <v>5000000</v>
      </c>
      <c r="I85" s="58"/>
      <c r="J85" s="58"/>
      <c r="K85" s="58"/>
      <c r="L85" s="134"/>
      <c r="M85" s="140" t="s">
        <v>95</v>
      </c>
      <c r="N85" s="140" t="s">
        <v>96</v>
      </c>
      <c r="O85" s="141"/>
      <c r="P85" s="141"/>
      <c r="Q85" s="141"/>
      <c r="R85" s="141"/>
      <c r="S85" s="17"/>
    </row>
    <row r="86" spans="1:19" ht="32.25" customHeight="1" x14ac:dyDescent="0.25">
      <c r="A86" s="189" t="s">
        <v>138</v>
      </c>
      <c r="B86" s="190"/>
      <c r="C86" s="127">
        <f t="shared" si="7"/>
        <v>50000</v>
      </c>
      <c r="D86" s="57" t="s">
        <v>134</v>
      </c>
      <c r="E86" s="58">
        <v>1</v>
      </c>
      <c r="F86" s="59">
        <v>50000</v>
      </c>
      <c r="G86" s="136">
        <f t="shared" si="6"/>
        <v>50000</v>
      </c>
      <c r="H86" s="58">
        <v>50000</v>
      </c>
      <c r="I86" s="58"/>
      <c r="J86" s="58"/>
      <c r="K86" s="58"/>
      <c r="L86" s="134"/>
      <c r="M86" s="140" t="s">
        <v>95</v>
      </c>
      <c r="N86" s="140" t="s">
        <v>96</v>
      </c>
      <c r="O86" s="141"/>
      <c r="P86" s="141"/>
      <c r="Q86" s="141"/>
      <c r="R86" s="141"/>
      <c r="S86" s="17"/>
    </row>
    <row r="87" spans="1:19" ht="32.25" customHeight="1" x14ac:dyDescent="0.25">
      <c r="A87" s="189" t="s">
        <v>139</v>
      </c>
      <c r="B87" s="190"/>
      <c r="C87" s="127">
        <f t="shared" si="7"/>
        <v>500000</v>
      </c>
      <c r="D87" s="57" t="s">
        <v>134</v>
      </c>
      <c r="E87" s="58">
        <v>1</v>
      </c>
      <c r="F87" s="59">
        <v>500000</v>
      </c>
      <c r="G87" s="136">
        <f t="shared" si="6"/>
        <v>500000</v>
      </c>
      <c r="H87" s="58"/>
      <c r="I87" s="58"/>
      <c r="J87" s="58"/>
      <c r="K87" s="58">
        <v>500000</v>
      </c>
      <c r="L87" s="134"/>
      <c r="M87" s="140" t="s">
        <v>95</v>
      </c>
      <c r="N87" s="140" t="s">
        <v>96</v>
      </c>
      <c r="O87" s="141">
        <v>3</v>
      </c>
      <c r="P87" s="141">
        <v>1</v>
      </c>
      <c r="Q87" s="141">
        <v>1</v>
      </c>
      <c r="R87" s="141">
        <v>1</v>
      </c>
      <c r="S87" s="17"/>
    </row>
    <row r="88" spans="1:19" ht="32.25" customHeight="1" x14ac:dyDescent="0.25">
      <c r="A88" s="189" t="s">
        <v>140</v>
      </c>
      <c r="B88" s="190"/>
      <c r="C88" s="127">
        <f t="shared" si="7"/>
        <v>200000</v>
      </c>
      <c r="D88" s="57" t="s">
        <v>134</v>
      </c>
      <c r="E88" s="58">
        <v>4</v>
      </c>
      <c r="F88" s="59">
        <v>50000</v>
      </c>
      <c r="G88" s="136">
        <f t="shared" si="6"/>
        <v>200000</v>
      </c>
      <c r="H88" s="58">
        <v>50000</v>
      </c>
      <c r="I88" s="58">
        <v>50000</v>
      </c>
      <c r="J88" s="58">
        <v>50000</v>
      </c>
      <c r="K88" s="58">
        <v>50000</v>
      </c>
      <c r="L88" s="134"/>
      <c r="M88" s="140" t="s">
        <v>95</v>
      </c>
      <c r="N88" s="140" t="s">
        <v>96</v>
      </c>
      <c r="O88" s="141"/>
      <c r="P88" s="141"/>
      <c r="Q88" s="141"/>
      <c r="R88" s="141"/>
      <c r="S88" s="17"/>
    </row>
    <row r="89" spans="1:19" ht="31.5" customHeight="1" x14ac:dyDescent="0.25">
      <c r="A89" s="234" t="s">
        <v>142</v>
      </c>
      <c r="B89" s="235"/>
      <c r="C89" s="142">
        <f t="shared" si="7"/>
        <v>300000</v>
      </c>
      <c r="D89" s="143" t="s">
        <v>134</v>
      </c>
      <c r="E89" s="144">
        <v>3</v>
      </c>
      <c r="F89" s="145">
        <v>100000</v>
      </c>
      <c r="G89" s="146">
        <f t="shared" si="6"/>
        <v>300000</v>
      </c>
      <c r="H89" s="144">
        <v>100000</v>
      </c>
      <c r="I89" s="144">
        <v>100000</v>
      </c>
      <c r="J89" s="144">
        <v>0</v>
      </c>
      <c r="K89" s="144">
        <v>100000</v>
      </c>
      <c r="L89" s="147"/>
      <c r="M89" s="140" t="s">
        <v>95</v>
      </c>
      <c r="N89" s="140" t="s">
        <v>96</v>
      </c>
      <c r="O89" s="141"/>
      <c r="P89" s="141"/>
      <c r="Q89" s="141"/>
      <c r="R89" s="141"/>
      <c r="S89" s="17"/>
    </row>
    <row r="90" spans="1:19" ht="31.5" customHeight="1" x14ac:dyDescent="0.25">
      <c r="A90" s="204"/>
      <c r="B90" s="204"/>
      <c r="C90" s="148"/>
      <c r="D90" s="149"/>
      <c r="E90" s="150"/>
      <c r="F90" s="151"/>
      <c r="G90" s="152"/>
      <c r="H90" s="153"/>
      <c r="I90" s="153"/>
      <c r="J90" s="153"/>
      <c r="K90" s="153"/>
      <c r="L90" s="154"/>
      <c r="M90" s="150" t="s">
        <v>95</v>
      </c>
      <c r="N90" s="150" t="s">
        <v>96</v>
      </c>
      <c r="O90" s="150"/>
      <c r="P90" s="150"/>
      <c r="Q90" s="150"/>
      <c r="R90" s="150"/>
      <c r="S90" s="17"/>
    </row>
  </sheetData>
  <mergeCells count="80">
    <mergeCell ref="C38:C39"/>
    <mergeCell ref="A38:B39"/>
    <mergeCell ref="A45:B45"/>
    <mergeCell ref="F71:F72"/>
    <mergeCell ref="G71:G72"/>
    <mergeCell ref="A80:B80"/>
    <mergeCell ref="H71:K71"/>
    <mergeCell ref="A89:B89"/>
    <mergeCell ref="A54:A55"/>
    <mergeCell ref="B54:B55"/>
    <mergeCell ref="A57:B57"/>
    <mergeCell ref="A77:B77"/>
    <mergeCell ref="A60:B61"/>
    <mergeCell ref="A62:B63"/>
    <mergeCell ref="A64:B69"/>
    <mergeCell ref="A78:B78"/>
    <mergeCell ref="A79:B79"/>
    <mergeCell ref="A82:B82"/>
    <mergeCell ref="C60:C69"/>
    <mergeCell ref="A59:R59"/>
    <mergeCell ref="L75:L76"/>
    <mergeCell ref="M75:R75"/>
    <mergeCell ref="A71:A72"/>
    <mergeCell ref="B71:C72"/>
    <mergeCell ref="D71:D72"/>
    <mergeCell ref="E71:E72"/>
    <mergeCell ref="L71:L72"/>
    <mergeCell ref="M57:R57"/>
    <mergeCell ref="A47:A48"/>
    <mergeCell ref="B47:B48"/>
    <mergeCell ref="A49:A50"/>
    <mergeCell ref="B49:B50"/>
    <mergeCell ref="B6:D6"/>
    <mergeCell ref="B7:D7"/>
    <mergeCell ref="A20:B20"/>
    <mergeCell ref="A21:B21"/>
    <mergeCell ref="L18:L20"/>
    <mergeCell ref="C18:C19"/>
    <mergeCell ref="A16:B17"/>
    <mergeCell ref="C16:C17"/>
    <mergeCell ref="A9:B9"/>
    <mergeCell ref="D16:G16"/>
    <mergeCell ref="H16:K16"/>
    <mergeCell ref="A90:B90"/>
    <mergeCell ref="M16:R16"/>
    <mergeCell ref="A18:B19"/>
    <mergeCell ref="L16:L17"/>
    <mergeCell ref="A11:R11"/>
    <mergeCell ref="A12:A13"/>
    <mergeCell ref="B12:C13"/>
    <mergeCell ref="D12:D13"/>
    <mergeCell ref="E12:E13"/>
    <mergeCell ref="F12:F13"/>
    <mergeCell ref="G12:G13"/>
    <mergeCell ref="H12:K12"/>
    <mergeCell ref="L12:L13"/>
    <mergeCell ref="M12:R13"/>
    <mergeCell ref="B14:C14"/>
    <mergeCell ref="M14:R14"/>
    <mergeCell ref="A84:B84"/>
    <mergeCell ref="A88:B88"/>
    <mergeCell ref="A85:B85"/>
    <mergeCell ref="A86:B86"/>
    <mergeCell ref="A87:B87"/>
    <mergeCell ref="A26:B37"/>
    <mergeCell ref="C26:C37"/>
    <mergeCell ref="C47:C55"/>
    <mergeCell ref="A81:B81"/>
    <mergeCell ref="A83:B83"/>
    <mergeCell ref="A46:R46"/>
    <mergeCell ref="A40:B43"/>
    <mergeCell ref="C40:C43"/>
    <mergeCell ref="A44:B44"/>
    <mergeCell ref="M71:R72"/>
    <mergeCell ref="B73:C73"/>
    <mergeCell ref="M73:R73"/>
    <mergeCell ref="A75:B76"/>
    <mergeCell ref="C75:C76"/>
    <mergeCell ref="D75:G75"/>
    <mergeCell ref="H75:K75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59" fitToHeight="0" orientation="landscape" horizontalDpi="300" verticalDpi="300" r:id="rId1"/>
  <headerFooter>
    <oddFooter>&amp;C&amp;P&amp;R&amp;F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Comunicacion </vt:lpstr>
      <vt:lpstr>Hoja1</vt:lpstr>
      <vt:lpstr>'Comunicacion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Francisco Frias</cp:lastModifiedBy>
  <cp:lastPrinted>2019-02-11T14:47:36Z</cp:lastPrinted>
  <dcterms:created xsi:type="dcterms:W3CDTF">2015-06-12T16:03:28Z</dcterms:created>
  <dcterms:modified xsi:type="dcterms:W3CDTF">2019-02-11T17:27:26Z</dcterms:modified>
</cp:coreProperties>
</file>